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4055" activeTab="1"/>
  </bookViews>
  <sheets>
    <sheet name="C01" sheetId="1" r:id="rId1"/>
    <sheet name="C02" sheetId="2" r:id="rId2"/>
    <sheet name="C03" sheetId="3" r:id="rId3"/>
    <sheet name="C04" sheetId="4" r:id="rId4"/>
  </sheets>
  <definedNames>
    <definedName name="DatumOdeslani1" hidden="1">'C01'!$C$2</definedName>
    <definedName name="DatumOdeslani2" hidden="1">'C02'!$C$2</definedName>
    <definedName name="DatumOdeslani3" hidden="1">'C03'!$C$2</definedName>
    <definedName name="DatumOdeslani4" hidden="1">'C04'!$C$2</definedName>
    <definedName name="DatumVytVystup1" hidden="1">'C01'!$C$2</definedName>
    <definedName name="DatumVytVystup2" hidden="1">'C02'!$C$2</definedName>
    <definedName name="DatumVytVystup3" hidden="1">'C03'!$C$2</definedName>
    <definedName name="DatumVytVystup4" hidden="1">'C04'!$C$2</definedName>
    <definedName name="ObdobiKumulativu1" hidden="1">'C01'!$C$2</definedName>
    <definedName name="ObdobiKumulativu2" hidden="1">'C02'!$C$2</definedName>
    <definedName name="ObdobiKumulativu3" hidden="1">'C03'!$C$2</definedName>
    <definedName name="ObdobiKumulativu4" hidden="1">'C04'!$C$2</definedName>
    <definedName name="_xlnm.Print_Area" localSheetId="1">'C02'!$D$13:$J$91</definedName>
    <definedName name="REFBAN1" hidden="1">'C01'!$D$13</definedName>
    <definedName name="REFBAN2" hidden="1">'C02'!$D$11:$H$11</definedName>
    <definedName name="REFBAN3" hidden="1">'C03'!$F$11</definedName>
    <definedName name="REFBAN4" hidden="1">'C04'!$D$11</definedName>
    <definedName name="REFNAZBAN1" hidden="1">'C01'!$D$10:$H$10</definedName>
    <definedName name="REFNAZBAN2" hidden="1">'C02'!$D$9:$I$9</definedName>
    <definedName name="REFNAZBAN3" hidden="1">'C03'!$F$9:$H$9</definedName>
    <definedName name="REFNAZBAN4" hidden="1">'C04'!$D$9:$I$9</definedName>
    <definedName name="REFOBD1" hidden="1">'C01'!$C$10</definedName>
    <definedName name="REFOBD2" hidden="1">'C02'!$J$11</definedName>
    <definedName name="REFOBD3" hidden="1">'C03'!$I$11</definedName>
    <definedName name="REFOBD4" hidden="1">'C04'!$J$11</definedName>
  </definedNames>
  <calcPr fullCalcOnLoad="1"/>
</workbook>
</file>

<file path=xl/sharedStrings.xml><?xml version="1.0" encoding="utf-8"?>
<sst xmlns="http://schemas.openxmlformats.org/spreadsheetml/2006/main" count="1737" uniqueCount="897">
  <si>
    <t>pomocný riadok - obsah bunky R10S10 z časti C2</t>
  </si>
  <si>
    <t>t10</t>
  </si>
  <si>
    <t>JSIA-9HRGAX</t>
  </si>
  <si>
    <t>VNLN</t>
  </si>
  <si>
    <t>Kapitálové prvky alebo odpočty T2 – iné</t>
  </si>
  <si>
    <t>1.2.13</t>
  </si>
  <si>
    <t>JSIA-9HRGAW</t>
  </si>
  <si>
    <t>VST</t>
  </si>
  <si>
    <t>(-) Dodatočné odpočty kapitálu T2 na základe článku 3 CRR</t>
  </si>
  <si>
    <t>1.2.12</t>
  </si>
  <si>
    <t>JSIA-9HRGAV</t>
  </si>
  <si>
    <t>Hodnota odpočtov od položiek T2 presahujúca kapitál T2 (odpočítané v AT1)</t>
  </si>
  <si>
    <t>1.2.11</t>
  </si>
  <si>
    <t>JSIA-9HRGAU</t>
  </si>
  <si>
    <t>Ostatné prechodné úpravy kapitálu T2</t>
  </si>
  <si>
    <t>1.2.10</t>
  </si>
  <si>
    <t>JSIA-9HRGAT</t>
  </si>
  <si>
    <t>(-) Nástroje T2 subjektov finančného sektora, v ktorých inštitúcia má významnú investíciu</t>
  </si>
  <si>
    <t>1.2.9</t>
  </si>
  <si>
    <t>JSIA-9HRGAS</t>
  </si>
  <si>
    <t>(-) Nástroje T2 subjektov finančného sektora, v ktorých inštitúcia nemá významnú investíciu</t>
  </si>
  <si>
    <t>1.2.8</t>
  </si>
  <si>
    <t>JSIA-9HRGAR</t>
  </si>
  <si>
    <t>(-) Recipročné krížové podiely na kapitáli T2</t>
  </si>
  <si>
    <t>1.2.7</t>
  </si>
  <si>
    <t>JSIA-9HRGAQ</t>
  </si>
  <si>
    <t>Všeobecné úpravy kreditného rizika v rámci SA</t>
  </si>
  <si>
    <t>1.2.6</t>
  </si>
  <si>
    <t>JSIA-9HRGAP</t>
  </si>
  <si>
    <t>Nadbytok rezerv nad prípustnými očakávanými stratami pri prístupe IRB</t>
  </si>
  <si>
    <t>1.2.5</t>
  </si>
  <si>
    <t>JSIA-9HRGAN</t>
  </si>
  <si>
    <t>Prechodné úpravy na základe dodatočného vykázania nástrojov vydaných dcérskymi spoločnosťami v kapitáli T2</t>
  </si>
  <si>
    <t>1.2.4</t>
  </si>
  <si>
    <t>JSIA-9HRGAM</t>
  </si>
  <si>
    <t>Nástroje vydané dcérskymi spoločnosťami, ktoré sa uznali v kapitáli T2</t>
  </si>
  <si>
    <t>1.2.3</t>
  </si>
  <si>
    <t>JSIA-9HRGAL</t>
  </si>
  <si>
    <t xml:space="preserve">Prechodné úpravy na základe nástrojov kapitálu T2 a podriadených úverov, ktoré sa zachovali v predchádzajúcom stave </t>
  </si>
  <si>
    <t>1.2.2</t>
  </si>
  <si>
    <t>JSIA-9HRGAK</t>
  </si>
  <si>
    <t>(-) Skutočné alebo podmienené záväzky kúpiť vlastné nástroje T2</t>
  </si>
  <si>
    <t>1.2.1.5</t>
  </si>
  <si>
    <t>JSIA-9HRGAJ</t>
  </si>
  <si>
    <t>(-) Syntetické podiely na nástrojoch T2</t>
  </si>
  <si>
    <t>1.2.1.4.3</t>
  </si>
  <si>
    <t>JSIA-9HRGAH</t>
  </si>
  <si>
    <t>(-) Nepriame podiely na nástrojoch T2</t>
  </si>
  <si>
    <t>1.2.1.4.2</t>
  </si>
  <si>
    <t>JSIA-9HRGAG</t>
  </si>
  <si>
    <t>(-) Priame podiely na nástrojoch T2</t>
  </si>
  <si>
    <t>1.2.1.4.1</t>
  </si>
  <si>
    <t>JSIA-9HRGAF</t>
  </si>
  <si>
    <t>(-) Vlastné nástroje T2</t>
  </si>
  <si>
    <t>1.2.1.4</t>
  </si>
  <si>
    <t>JSIA-9HRGAE</t>
  </si>
  <si>
    <t>Emisné ážio</t>
  </si>
  <si>
    <t>1.2.1.3</t>
  </si>
  <si>
    <t>JSIA-9HRGAD</t>
  </si>
  <si>
    <t>Doplňujúca položka: Neprípustné kapitálové nástroje a podriadené úvery</t>
  </si>
  <si>
    <t>1.2.1.1*</t>
  </si>
  <si>
    <t>JSIA-9HRGAC</t>
  </si>
  <si>
    <t xml:space="preserve">Splatené kapitálové nástroje a podriadené úvery </t>
  </si>
  <si>
    <t>1.2.1.1</t>
  </si>
  <si>
    <t>JSIA-9HRGAB</t>
  </si>
  <si>
    <t>Kapitálové nástroje a podriadené úvery prípustné ako kapitál T2</t>
  </si>
  <si>
    <t>1.2.1</t>
  </si>
  <si>
    <t>JSIA-9HRGAA</t>
  </si>
  <si>
    <t>KAPITÁL TIER 2</t>
  </si>
  <si>
    <t>1.2</t>
  </si>
  <si>
    <t>JSIA-9HRGA9</t>
  </si>
  <si>
    <t xml:space="preserve">Kapitálové prvky alebo odpočty AT1 – iné </t>
  </si>
  <si>
    <t>1.1.2.12</t>
  </si>
  <si>
    <t>JSIA-9HRGA8</t>
  </si>
  <si>
    <t>(-) Dodatočné odpočty kapitálu AT1 na základe článku 3 CRR</t>
  </si>
  <si>
    <t>1.1.2.11</t>
  </si>
  <si>
    <t>JSIA-9HRGA7</t>
  </si>
  <si>
    <t>Hodnota odpočtov od položiek AT1 presahujúcich kapitál AT1 (odpočítané v CET1)</t>
  </si>
  <si>
    <t>1.1.2.10</t>
  </si>
  <si>
    <t>JSIA-9HRGA6</t>
  </si>
  <si>
    <t>Iné prechodné úpravy kapitálu AT1</t>
  </si>
  <si>
    <t>1.1.2.9</t>
  </si>
  <si>
    <t>JSIA-9HRGA5</t>
  </si>
  <si>
    <t>(-) Nadbytok odpočítania od položiek T2 nad kapitálom T2</t>
  </si>
  <si>
    <t>1.1.2.8</t>
  </si>
  <si>
    <t>JSIA-9HRGA4</t>
  </si>
  <si>
    <t>(-) Nástroje AT1 subjektov finančného sektora, v ktorých inštitúcia má významnú investíciu</t>
  </si>
  <si>
    <t>1.1.2.7</t>
  </si>
  <si>
    <t>JSIA-9HRGA3</t>
  </si>
  <si>
    <t>(-) Nástroje AT1 subjektov finančného sektora, v ktorých inštitúcia nemá významnú investíciu</t>
  </si>
  <si>
    <t>1.1.2.6</t>
  </si>
  <si>
    <t>JSIA-9HRGA2</t>
  </si>
  <si>
    <t>(-) Recipročné krížové podiely na kapitáli AT1</t>
  </si>
  <si>
    <t>1.1.2.5</t>
  </si>
  <si>
    <t>JSIA-9HRG9Z</t>
  </si>
  <si>
    <t>Prechodné úpravy na základe dodatočného vykázania nástrojov vydaných dcérskymi spoločnosťami v kapitáli AT1</t>
  </si>
  <si>
    <t>1.1.2.4</t>
  </si>
  <si>
    <t>JSIA-9HRG9Y</t>
  </si>
  <si>
    <t>Nástroje vydané dcérskymi spoločnosťami, ktoré sa uznali v kapitáli AT1</t>
  </si>
  <si>
    <t>1.1.2.3</t>
  </si>
  <si>
    <t>JSIA-9HRG9X</t>
  </si>
  <si>
    <t>Prechodné úpravy na základe nástrojov kapitálu AT1, ktoré sa zachovali v predchádzajúcom stave</t>
  </si>
  <si>
    <t>1.1.2.2</t>
  </si>
  <si>
    <t>JSIA-9HRG9W</t>
  </si>
  <si>
    <t>(-) Skutočné alebo podmienené záväzky kúpiť vlastné nástroje AT1</t>
  </si>
  <si>
    <t>1.1.2.1.5</t>
  </si>
  <si>
    <t>JSIA-9HRG9V</t>
  </si>
  <si>
    <t>(-) Syntetické podiely na nástrojoch AT1</t>
  </si>
  <si>
    <t>1.1.2.1.4.3</t>
  </si>
  <si>
    <t>JSIA-9HRG9U</t>
  </si>
  <si>
    <t>(-) Nepriame podiely na nástrojoch AT1</t>
  </si>
  <si>
    <t>1.1.2.1.4.2</t>
  </si>
  <si>
    <t>JSIA-9HRG9T</t>
  </si>
  <si>
    <t>(-) Priame podiely na nástrojoch AT1</t>
  </si>
  <si>
    <t>1.1.2.1.4.1</t>
  </si>
  <si>
    <t>JSIA-9HRG9S</t>
  </si>
  <si>
    <t>(-) Vlastné nástroje AT1</t>
  </si>
  <si>
    <t>1.1.2.1.4</t>
  </si>
  <si>
    <t>JSIA-9HRG9R</t>
  </si>
  <si>
    <t>1.1.2.1.3</t>
  </si>
  <si>
    <t>JSIA-9HRG9Q</t>
  </si>
  <si>
    <t>Doplňujúca položka: neprípustné kapitálové nástroje</t>
  </si>
  <si>
    <t>1.1.2.1.2*</t>
  </si>
  <si>
    <t>JSIA-9HRG9P</t>
  </si>
  <si>
    <t>Splatené kapitálové nástroje</t>
  </si>
  <si>
    <t>1.1.2.1.1</t>
  </si>
  <si>
    <t>JSIA-9HRG9N</t>
  </si>
  <si>
    <t>Kapitálové nástroje prípustné ako kapitál AT1</t>
  </si>
  <si>
    <t>1.1.2.1</t>
  </si>
  <si>
    <t>JSIA-9HRG9M</t>
  </si>
  <si>
    <t>DODATOČNÝ KAPITÁL TIER 1</t>
  </si>
  <si>
    <t>1.1.2</t>
  </si>
  <si>
    <t>JSIA-9HRG9L</t>
  </si>
  <si>
    <t>Prvky alebo odpočty kapitálu CET1 – iné</t>
  </si>
  <si>
    <t>1.1.1.28</t>
  </si>
  <si>
    <t>JSIA-9HRG9K</t>
  </si>
  <si>
    <t>(-) Dodatočné odpočty kapitálu CET1 na základe článku 3 CRR</t>
  </si>
  <si>
    <t>1.1.1.27</t>
  </si>
  <si>
    <t>JSIA-9HRG9J</t>
  </si>
  <si>
    <t>Ostatné prechodné úpravy kapitálu CET1</t>
  </si>
  <si>
    <t>1.1.1.26</t>
  </si>
  <si>
    <t>JSIA-9HRG9H</t>
  </si>
  <si>
    <t>(-) Hodnota, ktorá presahuje prahovú hodnotu 17,65 %</t>
  </si>
  <si>
    <t>1.1.1.25</t>
  </si>
  <si>
    <t>JSIA-9HRG9G</t>
  </si>
  <si>
    <t>(-) Nástroje CET1 subjektov finančného sektora, v ktorých inštitúcia má významnú investíciu</t>
  </si>
  <si>
    <t>1.1.1.24</t>
  </si>
  <si>
    <t>JSIA-9HRG9F</t>
  </si>
  <si>
    <t>(-) Odpočítateľné odložené daňové pohľadávky, ktoré závisia od budúcej ziskovosti a vyplývajú z dočasných rozdielov</t>
  </si>
  <si>
    <t>1.1.1.23</t>
  </si>
  <si>
    <t>JSIA-9HRG9E</t>
  </si>
  <si>
    <t>(-) Nástroje CET1 subjektov finančného sektora, v ktorých inštitúcia nemá významnú investíciu</t>
  </si>
  <si>
    <t>1.1.1.22</t>
  </si>
  <si>
    <t>JSIA-9HRG9D</t>
  </si>
  <si>
    <t>(-) Kapitálové expozície v rámci prístupu interných modelov, na ktoré sa alternatívne môže uplatniť riziková váha 1 250 %</t>
  </si>
  <si>
    <t>1.1.1.21</t>
  </si>
  <si>
    <t>JSIA-9HRG9C</t>
  </si>
  <si>
    <t>(-) Pozície v koši, pre ktoré inštitúcia nevie stanoviť rizikovú váhu v rámci prístupu IRB a na ktoré sa alternatívne môže uplatniť riziková váha 1 250 %</t>
  </si>
  <si>
    <t>1.1.1.20</t>
  </si>
  <si>
    <t>JSIA-9HRG9B</t>
  </si>
  <si>
    <t>(-) Bezodplatné dodania, na ktoré sa alternatívne môže uplatniť riziková váha 1 250 %</t>
  </si>
  <si>
    <t>1.1.1.19</t>
  </si>
  <si>
    <t>JSIA-9HRG9A</t>
  </si>
  <si>
    <t>(-) Sekuritizačné pozície, na ktoré sa alternatívne môže uplatniť riziková váha 1 250 %</t>
  </si>
  <si>
    <t>1.1.1.18</t>
  </si>
  <si>
    <t>JSIA-9HRG99</t>
  </si>
  <si>
    <t>(-) Kvalifikované účasti mimo finančného sektora, na ktoré sa alternatívne môže uplatniť riziková váha 1 250 %</t>
  </si>
  <si>
    <t>1.1.1.17</t>
  </si>
  <si>
    <t>JSIA-9HRG98</t>
  </si>
  <si>
    <t xml:space="preserve">(-) Nadbytok odpočítania od položiek AT1 nad kapitálom AT1 </t>
  </si>
  <si>
    <t>1.1.1.16</t>
  </si>
  <si>
    <t>JSIA-9HRG97</t>
  </si>
  <si>
    <t>(-) Recipročné krížové podiely na kapitáli CET1</t>
  </si>
  <si>
    <t>1.1.1.15</t>
  </si>
  <si>
    <t>JSIA-9HRG96</t>
  </si>
  <si>
    <t>Majetky dôchodkového fondu so stanovenými požitkami, ktoré môže inštitúcia neobmedzene využívať</t>
  </si>
  <si>
    <t>1.1.1.14.3</t>
  </si>
  <si>
    <t>JSIA-9HRG95</t>
  </si>
  <si>
    <t>Odložené daňové záväzky spojené s majetkom dôchodkového fondu so stanovenými požitkami</t>
  </si>
  <si>
    <t>1.1.1.14.2</t>
  </si>
  <si>
    <t>JSIA-9HRG94</t>
  </si>
  <si>
    <t>(-) Majetok dôchodkového fondu so stanovenými požitkami</t>
  </si>
  <si>
    <t>1.1.1.14.1</t>
  </si>
  <si>
    <t>JSIA-9HRG93</t>
  </si>
  <si>
    <t>1.1.1.14</t>
  </si>
  <si>
    <t>JSIA-9HRG92</t>
  </si>
  <si>
    <t>(-) Nedostatok IRB úprav kreditného rizika o očakávané straty</t>
  </si>
  <si>
    <t>1.1.1.13</t>
  </si>
  <si>
    <t>JSIA-9HRG8Z</t>
  </si>
  <si>
    <t>(-) Odložené daňové pohľadávky, ktoré závisia od budúcej ziskovosti a nevyplývajú z dočasných rozdielov, po odpočítaní prislúchajúcich daňových záväzkov</t>
  </si>
  <si>
    <t>1.1.1.12</t>
  </si>
  <si>
    <t>JSIA-9HRG8Y</t>
  </si>
  <si>
    <t>Odložené daňové záväzky spojené s ostatnými nehmotnými aktívami</t>
  </si>
  <si>
    <t>1.1.1.11.2</t>
  </si>
  <si>
    <t>JSIA-9HRG8X</t>
  </si>
  <si>
    <t>(-) Ostatné nehmotné aktíva  pred odpočítaním odložených daňových záväzkov</t>
  </si>
  <si>
    <t>1.1.1.11.1</t>
  </si>
  <si>
    <t>JSIA-9HRG8W</t>
  </si>
  <si>
    <t>(-) Ostatné nehmotné aktíva</t>
  </si>
  <si>
    <t>1.1.1.11</t>
  </si>
  <si>
    <t>JSIA-9HRG8V</t>
  </si>
  <si>
    <t>Odložené daňové záväzky spojené s goodwillom</t>
  </si>
  <si>
    <t>1.1.1.10.3</t>
  </si>
  <si>
    <t>JSIA-9HRG8U</t>
  </si>
  <si>
    <t>(-) Goodwill zahrnutý do ocenenia významných investícií</t>
  </si>
  <si>
    <t>1.1.1.10.2</t>
  </si>
  <si>
    <t>JSIA-9HRG8T</t>
  </si>
  <si>
    <t>(-) Goodwill účtovaný ako nehmotné aktívum</t>
  </si>
  <si>
    <t>1.1.1.10.1</t>
  </si>
  <si>
    <t>JSIA-9HRG8S</t>
  </si>
  <si>
    <t>(-) Goodwill</t>
  </si>
  <si>
    <t>1.1.1.10</t>
  </si>
  <si>
    <t>JSIA-9HRG8R</t>
  </si>
  <si>
    <t>(-) Úpravy ocenenia spôsobené požiadavkami na obozretné oceňovanie</t>
  </si>
  <si>
    <t>1.1.1.9.5</t>
  </si>
  <si>
    <t>JSIA-9HRG8Q</t>
  </si>
  <si>
    <t>Reálnou hodnotou ocenené zisky a straty vyplývajúce z vlastného kreditného rizika inštitúcie súvisiaceho s derivátovými záväzkami</t>
  </si>
  <si>
    <t>1.1.1.9.4</t>
  </si>
  <si>
    <t>JSIA-9HRG8P</t>
  </si>
  <si>
    <t>Kumulatívne zisky a straty spôsobené zmenami vlastného kreditného rizika reálnou hodnotou ocenených pasív</t>
  </si>
  <si>
    <t>1.1.1.9.3</t>
  </si>
  <si>
    <t>JSIA-9HRG8N</t>
  </si>
  <si>
    <t>Rezerva na hedžing peňažných tokov</t>
  </si>
  <si>
    <t>1.1.1.9.2</t>
  </si>
  <si>
    <t>JSIA-9HRG8M</t>
  </si>
  <si>
    <t>(-) Zvýšenie vlastného kapitálu vyplývajúce zo sekuritizovaných aktív</t>
  </si>
  <si>
    <t>1.1.1.9.1</t>
  </si>
  <si>
    <t>JSIA-9HRG8L</t>
  </si>
  <si>
    <t>Úpravy CET1 na základe prudenciálnych filtrov</t>
  </si>
  <si>
    <t>1.1.1.9</t>
  </si>
  <si>
    <t>JSIA-9HRG8K</t>
  </si>
  <si>
    <t>Prechodné úpravy na základe dodatočných menšinových účastí</t>
  </si>
  <si>
    <t>1.1.1.8</t>
  </si>
  <si>
    <t>JSIA-9HRG8J</t>
  </si>
  <si>
    <t>Menšinová účasť uznaná v kapitáli CET1</t>
  </si>
  <si>
    <t>1.1.1.7</t>
  </si>
  <si>
    <t>JSIA-9HRG8H</t>
  </si>
  <si>
    <t>Prechodné úpravy na základe nástrojov kapitálu CET1, ktoré sa zachovali v predchádzajúcom stave</t>
  </si>
  <si>
    <t>1.1.1.6</t>
  </si>
  <si>
    <t>JSIA-9HRG8G</t>
  </si>
  <si>
    <t>Fondy pre všeobecné bankové riziká</t>
  </si>
  <si>
    <t>1.1.1.5</t>
  </si>
  <si>
    <t>JSIA-9HRG8F</t>
  </si>
  <si>
    <t>Ostatné rezervy</t>
  </si>
  <si>
    <t>1.1.1.4</t>
  </si>
  <si>
    <t>JSIA-9HRG8E</t>
  </si>
  <si>
    <t>Akumulovaný iný komplexný účtovný výsledok</t>
  </si>
  <si>
    <t>1.1.1.3</t>
  </si>
  <si>
    <t>JSIA-9HRG8D</t>
  </si>
  <si>
    <t>(-) Neprípustná časť predbežného alebo koncoročného zisku</t>
  </si>
  <si>
    <t>1.1.1.2.2.2</t>
  </si>
  <si>
    <t>JSIA-9HRG8C</t>
  </si>
  <si>
    <t>Zisk alebo strata, ktoré možno pripísať vlastníkom materskej spoločnosti</t>
  </si>
  <si>
    <t>1.1.1.2.2.1</t>
  </si>
  <si>
    <t>JSIA-9HRG8B</t>
  </si>
  <si>
    <t>Prípustný zisk alebo strata</t>
  </si>
  <si>
    <t>1.1.1.2.2</t>
  </si>
  <si>
    <t>JSIA-9HRG8A</t>
  </si>
  <si>
    <t>Nerozdelené zisky z predchádzajúcich rokov</t>
  </si>
  <si>
    <t>1.1.1.2.1</t>
  </si>
  <si>
    <t>JSIA-9HRG89</t>
  </si>
  <si>
    <t>Nerozdelené zisky</t>
  </si>
  <si>
    <t>1.1.1.2</t>
  </si>
  <si>
    <t>JSIA-9HRG88</t>
  </si>
  <si>
    <t>(-) Skutočné alebo podmienené záväzky kúpiť vlastné nástroje CET1</t>
  </si>
  <si>
    <t>1.1.1.1.5</t>
  </si>
  <si>
    <t>JSIA-9HRG87</t>
  </si>
  <si>
    <t>092</t>
  </si>
  <si>
    <t>(-) Syntetické podiely na nástrojoch CET1</t>
  </si>
  <si>
    <t>1.1.1.1.4.3</t>
  </si>
  <si>
    <t>JSIA-9HRG86</t>
  </si>
  <si>
    <t>091</t>
  </si>
  <si>
    <t>(-) Nepriame podiely na nástrojoch CET1</t>
  </si>
  <si>
    <t>1.1.1.1.4.2</t>
  </si>
  <si>
    <t>JSIA-9HRG85</t>
  </si>
  <si>
    <t>090</t>
  </si>
  <si>
    <t>(-) Priame podiely na nástrojoch CET1</t>
  </si>
  <si>
    <t>1.1.1.1.4.1</t>
  </si>
  <si>
    <t>JSIA-9HRG84</t>
  </si>
  <si>
    <t>080</t>
  </si>
  <si>
    <t>(-) Vlastné nástroje CET1</t>
  </si>
  <si>
    <t>1.1.1.1.4</t>
  </si>
  <si>
    <t>JSIA-9HRG83</t>
  </si>
  <si>
    <t>070</t>
  </si>
  <si>
    <t>1.1.1.1.3</t>
  </si>
  <si>
    <t>JSIA-9HRG82</t>
  </si>
  <si>
    <t>060</t>
  </si>
  <si>
    <t>1.1.1.1.2*</t>
  </si>
  <si>
    <t>JSIA-9HRG7Z</t>
  </si>
  <si>
    <t>050</t>
  </si>
  <si>
    <t>z čoho: Kapitálové nástroje upísané verejnými orgánmi v núdzových situáciách</t>
  </si>
  <si>
    <t>1.1.1.1.1.1</t>
  </si>
  <si>
    <t>JSIA-9Y8BTZ</t>
  </si>
  <si>
    <t>045</t>
  </si>
  <si>
    <t>z čoho: kapitálové nástroje upísané verejnými orgánmi v núdzových situáciach</t>
  </si>
  <si>
    <t xml:space="preserve">Splatené kapitálové nástroje </t>
  </si>
  <si>
    <t>1.1.1.1.1</t>
  </si>
  <si>
    <t>JSIA-9HRG7Y</t>
  </si>
  <si>
    <t>040</t>
  </si>
  <si>
    <t>Kapitálové nástroje prípustné ako kapitál CET1</t>
  </si>
  <si>
    <t>1.1.1.1</t>
  </si>
  <si>
    <t>JSIA-9HRG7X</t>
  </si>
  <si>
    <t>030</t>
  </si>
  <si>
    <t>VLASTNÝ KAPITÁL TIER 1</t>
  </si>
  <si>
    <t>1.1.1</t>
  </si>
  <si>
    <t>JSIA-9HRG7W</t>
  </si>
  <si>
    <t>020</t>
  </si>
  <si>
    <t>KAPITÁL TIER 1</t>
  </si>
  <si>
    <t>1.1</t>
  </si>
  <si>
    <t>JSIA-9HRG7V</t>
  </si>
  <si>
    <t>015</t>
  </si>
  <si>
    <t>VLASTNÉ ZDROJE</t>
  </si>
  <si>
    <t>JSIA-9HRG7U</t>
  </si>
  <si>
    <t>010</t>
  </si>
  <si>
    <t>Hodnota</t>
  </si>
  <si>
    <t>Položka</t>
  </si>
  <si>
    <t>ID</t>
  </si>
  <si>
    <t>Riadky</t>
  </si>
  <si>
    <t>TXT</t>
  </si>
  <si>
    <t>JSIA-9HRG7T</t>
  </si>
  <si>
    <t>IID</t>
  </si>
  <si>
    <t>d</t>
  </si>
  <si>
    <t>c</t>
  </si>
  <si>
    <t>b</t>
  </si>
  <si>
    <t>a</t>
  </si>
  <si>
    <t>CSL</t>
  </si>
  <si>
    <t>NSO</t>
  </si>
  <si>
    <t>C 01.00 - VLASTNÉ ZDROJE (CA1)</t>
  </si>
  <si>
    <t>HLV</t>
  </si>
  <si>
    <t>EUR</t>
  </si>
  <si>
    <t>Mena vykazovania</t>
  </si>
  <si>
    <t>IFRS</t>
  </si>
  <si>
    <t>Použitý účtovný štandard</t>
  </si>
  <si>
    <t>Druh vykazovaných údajov</t>
  </si>
  <si>
    <t>Referenčné obdobie</t>
  </si>
  <si>
    <t>Štvrťrok</t>
  </si>
  <si>
    <t>Periodicita výkazu</t>
  </si>
  <si>
    <t>Individuálna</t>
  </si>
  <si>
    <t>Kód banky, pobočky zahraničnej banky alebo obchodníka s cennými papiermi</t>
  </si>
  <si>
    <t>Úroveň uplatňovania</t>
  </si>
  <si>
    <t>Referenčný dátum vykazovania</t>
  </si>
  <si>
    <t>Názov banky, pobočky zahraničnej banky alebo obchodníka s cennými papiermi</t>
  </si>
  <si>
    <t>Ano</t>
  </si>
  <si>
    <t>DBU</t>
  </si>
  <si>
    <t>C 01.00 - Vlastné zdroje (CA1)</t>
  </si>
  <si>
    <t>NZO</t>
  </si>
  <si>
    <t>C01</t>
  </si>
  <si>
    <t>JMO</t>
  </si>
  <si>
    <t>STAT</t>
  </si>
  <si>
    <t>TYP</t>
  </si>
  <si>
    <t>JDN</t>
  </si>
  <si>
    <t>TMP</t>
  </si>
  <si>
    <t>HLP</t>
  </si>
  <si>
    <t>SYS</t>
  </si>
  <si>
    <t>Z čoho: dodatočná hodnota rizikových expozícií na základe článku 3 CRR</t>
  </si>
  <si>
    <t>1.8.4</t>
  </si>
  <si>
    <t>JSIA-9GWDL8</t>
  </si>
  <si>
    <t>Z čoho: dodatočné prísnejšie prudenciálne požiadavky na základe článku 459</t>
  </si>
  <si>
    <t>1.8.3</t>
  </si>
  <si>
    <t>JSIA-9GWDL7</t>
  </si>
  <si>
    <t>Z čoho: na základe expozícií vo vnútri finančného sektora</t>
  </si>
  <si>
    <t>1.8.2***</t>
  </si>
  <si>
    <t>JSIA-9GWDL6</t>
  </si>
  <si>
    <t>Z čoho: na základe modifikovaných rizikových váh zameraných na majetkové bubliny v sektore nehnuteľného majetku určeného na bývanie a podnikanie</t>
  </si>
  <si>
    <t>1.8.2**</t>
  </si>
  <si>
    <t>JSIA-9GWDL5</t>
  </si>
  <si>
    <t>Z čoho: požiadavky na veľkú majetkovú angažovanosť</t>
  </si>
  <si>
    <t>1.8.2*</t>
  </si>
  <si>
    <t>JSIA-9GWDL4</t>
  </si>
  <si>
    <t>Z čoho: dodatočné prísnejšie prudenciálne požiadavky na základe článku 458</t>
  </si>
  <si>
    <t>1.8.2</t>
  </si>
  <si>
    <t>JSIA-9GWDL3</t>
  </si>
  <si>
    <t>INÉ HODNOTY RIZIKOVÝCH EXPOZÍCIÍ</t>
  </si>
  <si>
    <t>1.8</t>
  </si>
  <si>
    <t>JSIA-9GWDKZ</t>
  </si>
  <si>
    <t>CELKOVÁ HODNOTA RIZIKOVÝCH EXPOZÍCIÍ SÚVISIACA S VEĽKOU MAJETKOVOU ANGAŽOVANOSŤOU V OBCHODNEJ KNIHE</t>
  </si>
  <si>
    <t>1.7</t>
  </si>
  <si>
    <t>JSIA-9GWDKY</t>
  </si>
  <si>
    <t>Na základe metódy pôvodnej expozície</t>
  </si>
  <si>
    <t>1.6.3</t>
  </si>
  <si>
    <t>JSIA-9GWDKX</t>
  </si>
  <si>
    <t>Štandardizovaná metóda</t>
  </si>
  <si>
    <t>1.6.2</t>
  </si>
  <si>
    <t>JSIA-9GWDKW</t>
  </si>
  <si>
    <t>Pokročilá metóda</t>
  </si>
  <si>
    <t>1.6.1</t>
  </si>
  <si>
    <t>JSIA-9GWDKV</t>
  </si>
  <si>
    <t>650</t>
  </si>
  <si>
    <t>CELKOVÁ HODNOTA RIZIKOVÝCH EXPOZÍCIÍ PRE ÚPRAVU OCENENIA POHĽADÁVKY</t>
  </si>
  <si>
    <t>1.6</t>
  </si>
  <si>
    <t>JSIA-9GWDKU</t>
  </si>
  <si>
    <t>640</t>
  </si>
  <si>
    <t>DODATOČNÁ HODNOTA RIZIKOVÝCH EXPOZÍCIÍ NA ZÁKLADE FIXNÝCH REŽIJNÝCH NÁKLADOV</t>
  </si>
  <si>
    <t>1.5</t>
  </si>
  <si>
    <t>JSIA-9GWDKT</t>
  </si>
  <si>
    <t>630</t>
  </si>
  <si>
    <t>OpR pokročilé prístupy merania (AMA)</t>
  </si>
  <si>
    <t>1.4.3</t>
  </si>
  <si>
    <t>JSIA-9GWDKS</t>
  </si>
  <si>
    <t>OpR štandardizovaný (STA)/alternatívny štandardizovaný (ASA) prístup</t>
  </si>
  <si>
    <t>1.4.2</t>
  </si>
  <si>
    <t>JSIA-9GWDKR</t>
  </si>
  <si>
    <t>610</t>
  </si>
  <si>
    <t>OpR prístup základného ukazovateľa (BIA)</t>
  </si>
  <si>
    <t>1.4.1</t>
  </si>
  <si>
    <t>JSIA-9GWDKQ</t>
  </si>
  <si>
    <t>600</t>
  </si>
  <si>
    <t>CELKOVÁ HODNOTA RIZIKOVÝCH EXPOZÍCIÍ PRE OPERAČNÉ RIZIKO (OpR)</t>
  </si>
  <si>
    <t>1.4</t>
  </si>
  <si>
    <t>JSIA-9GWDKP</t>
  </si>
  <si>
    <t>Hodnota rizikových expozícií pre pozičné, devízové a komoditné riziko v rámci prístupu interných modelov (IM)</t>
  </si>
  <si>
    <t>1.3.2</t>
  </si>
  <si>
    <t>JSIA-9GWDKN</t>
  </si>
  <si>
    <t>Komodity</t>
  </si>
  <si>
    <t>1.3.1.4</t>
  </si>
  <si>
    <t>JSIA-9GWDKM</t>
  </si>
  <si>
    <t>Devízy</t>
  </si>
  <si>
    <t>1.3.1.3</t>
  </si>
  <si>
    <t>JSIA-9GWDKL</t>
  </si>
  <si>
    <t>Vlastné imanie</t>
  </si>
  <si>
    <t>1.3.1.2</t>
  </si>
  <si>
    <t>JSIA-9GWDKK</t>
  </si>
  <si>
    <t>Obchodované dlhové nástroje</t>
  </si>
  <si>
    <t>1.3.1.1</t>
  </si>
  <si>
    <t>JSIA-9GWDKJ</t>
  </si>
  <si>
    <t>Hodnota rizikových expozícií pre pozičné, devízové a komoditné riziko v rámci štandardizovaných prístupov (SA)</t>
  </si>
  <si>
    <t>1.3.1</t>
  </si>
  <si>
    <t>JSIA-9GWDKH</t>
  </si>
  <si>
    <t>CELKOVÁ HODNOTA RIZIKOVÝCH EXPOZÍCIÍ PRE POZIČNÉ, DEVÍZOVÉ A KOMODITNÉ RIZIKO</t>
  </si>
  <si>
    <t>1.3</t>
  </si>
  <si>
    <t>JSIA-9GWDKG</t>
  </si>
  <si>
    <t>Riziko vyrovnania/dodania v obchodnej knihe</t>
  </si>
  <si>
    <t>JSIA-9GWDKF</t>
  </si>
  <si>
    <t>Riziko vyrovnania/dodania v neobchodnej knihe</t>
  </si>
  <si>
    <t>JSIA-9GWDKE</t>
  </si>
  <si>
    <t>CELKOVÁ HODNOTA RIZIKOVÝCH EXPOZÍCIÍ PRE RIZIKÁ VYROVNANIA/DODANIA</t>
  </si>
  <si>
    <t>JSIA-9GWDKD</t>
  </si>
  <si>
    <t>490</t>
  </si>
  <si>
    <t>Hodnota rizikovej expozície pri príspevkoch do fondu pre prípad zlyhania CCP</t>
  </si>
  <si>
    <t>1.1.3</t>
  </si>
  <si>
    <t>JSIA-9GWDKC</t>
  </si>
  <si>
    <t>Iné aktíva, ktoré nemajú povahu kreditného záväzku</t>
  </si>
  <si>
    <t>JSIA-9GWDKB</t>
  </si>
  <si>
    <t>Z čoho: resekuritizácia</t>
  </si>
  <si>
    <t>1.1.2.4*</t>
  </si>
  <si>
    <t>JSIA-9GWDKA</t>
  </si>
  <si>
    <t>Sekuritizačné pozície IRB</t>
  </si>
  <si>
    <t>JSIA-9GWDK9</t>
  </si>
  <si>
    <t>Kapitálové IRB</t>
  </si>
  <si>
    <t>JSIA-9GWDK8</t>
  </si>
  <si>
    <t>Retail – ostatné iné subjekty než malé a stredné podniky</t>
  </si>
  <si>
    <t>1.1.2.2.10</t>
  </si>
  <si>
    <t>JSIA-9GWDK7</t>
  </si>
  <si>
    <t>Retail – ostatné MSP</t>
  </si>
  <si>
    <t>1.1.2.2.09</t>
  </si>
  <si>
    <t>JSIA-9GWDK6</t>
  </si>
  <si>
    <t>Retail – kvalifikovaný revolving</t>
  </si>
  <si>
    <t>1.1.2.2.08</t>
  </si>
  <si>
    <t>JSIA-9GWDK5</t>
  </si>
  <si>
    <t>Retail – zabezpečené nehnuteľnosťami iných subjektov než malých a stredných podnikov</t>
  </si>
  <si>
    <t>1.1.2.2.07</t>
  </si>
  <si>
    <t>JSIA-9GWDK4</t>
  </si>
  <si>
    <t>Retail – zabezpečené nehnuteľnosťami malých a stredných podnikov</t>
  </si>
  <si>
    <t>1.1.2.2.06</t>
  </si>
  <si>
    <t>JSIA-9GWDK3</t>
  </si>
  <si>
    <t>Podnikateľské subjekty – iné</t>
  </si>
  <si>
    <t>1.1.2.2.05</t>
  </si>
  <si>
    <t>JSIA-9GWDK2</t>
  </si>
  <si>
    <t>Podnikateľské subjekty – špecializované financovanie</t>
  </si>
  <si>
    <t>1.1.2.2.04</t>
  </si>
  <si>
    <t>JSIA-9GWDJZ</t>
  </si>
  <si>
    <t>Podnikateľské subjekty – MSP</t>
  </si>
  <si>
    <t>1.1.2.2.03</t>
  </si>
  <si>
    <t>JSIA-9GWDJY</t>
  </si>
  <si>
    <t>Inštitúcie</t>
  </si>
  <si>
    <t>1.1.2.2.02</t>
  </si>
  <si>
    <t>JSIA-9GWDJX</t>
  </si>
  <si>
    <t>Ústredné vlády a centrálne banky</t>
  </si>
  <si>
    <t>1.1.2.2.01</t>
  </si>
  <si>
    <t>JSIA-9GWDJW</t>
  </si>
  <si>
    <t>Prístupy IRB, keď sa používajú vlastné odhady LGD a/alebo konverzné faktory</t>
  </si>
  <si>
    <t>JSIA-9GWDJV</t>
  </si>
  <si>
    <t>1.1.2.1.05</t>
  </si>
  <si>
    <t>JSIA-9GWDJU</t>
  </si>
  <si>
    <t>1.1.2.1.04</t>
  </si>
  <si>
    <t>JSIA-9GWDJT</t>
  </si>
  <si>
    <t>1.1.2.1.03</t>
  </si>
  <si>
    <t>JSIA-9GWDJS</t>
  </si>
  <si>
    <t>1.1.2.1.02</t>
  </si>
  <si>
    <t>JSIA-9GWDJR</t>
  </si>
  <si>
    <t>1.1.2.1.01</t>
  </si>
  <si>
    <t>JSIA-9GWDJQ</t>
  </si>
  <si>
    <t>Prístupy IRB, keď sa nepoužívajú vlastné odhady straty v prípade zlyhania (LGD) ani konverzné faktory</t>
  </si>
  <si>
    <t>JSIA-9GWDJP</t>
  </si>
  <si>
    <t>Prístup interných ratingov (IRB)</t>
  </si>
  <si>
    <t>JSIA-9GWDJN</t>
  </si>
  <si>
    <t>z čoho: resekuritizácia</t>
  </si>
  <si>
    <t>1.1.1.2*</t>
  </si>
  <si>
    <t>JSIA-9GWDJM</t>
  </si>
  <si>
    <t>Sekuritizačné pozície SA</t>
  </si>
  <si>
    <t>JSIA-9GWDJL</t>
  </si>
  <si>
    <t>Iné položky</t>
  </si>
  <si>
    <t>1.1.1.1.16</t>
  </si>
  <si>
    <t>JSIA-9GWDJK</t>
  </si>
  <si>
    <t>211</t>
  </si>
  <si>
    <t>Vlastný kapitál</t>
  </si>
  <si>
    <t>1.1.1.1.15</t>
  </si>
  <si>
    <t>JSIA-9GWDJJ</t>
  </si>
  <si>
    <t>Podniky kolektívneho investovania (PKI)</t>
  </si>
  <si>
    <t>1.1.1.1.14</t>
  </si>
  <si>
    <t>JSIA-9GWDJH</t>
  </si>
  <si>
    <t xml:space="preserve">Pohľadávky voči inštitúciám a podnikateľským subjektom s krátkodobým ratingovým hodnotením </t>
  </si>
  <si>
    <t>1.1.1.1.13</t>
  </si>
  <si>
    <t>JSIA-9GWDJG</t>
  </si>
  <si>
    <t>190</t>
  </si>
  <si>
    <t>Kryté dlhopisy</t>
  </si>
  <si>
    <t>1.1.1.1.12</t>
  </si>
  <si>
    <t>JSIA-9GWDJF</t>
  </si>
  <si>
    <t>Položky, s ktorými súvisí osobitne vysoké riziko</t>
  </si>
  <si>
    <t>1.1.1.1.11</t>
  </si>
  <si>
    <t>JSIA-9GWDJE</t>
  </si>
  <si>
    <t xml:space="preserve">Expozície v stave zlyhania </t>
  </si>
  <si>
    <t>1.1.1.1.10</t>
  </si>
  <si>
    <t>JSIA-9GWDJD</t>
  </si>
  <si>
    <t>Zabezpečené hypotékami na nehnuteľný majetok</t>
  </si>
  <si>
    <t>1.1.1.1.09</t>
  </si>
  <si>
    <t>JSIA-9GWDJC</t>
  </si>
  <si>
    <t>Retail</t>
  </si>
  <si>
    <t>1.1.1.1.08</t>
  </si>
  <si>
    <t>JSIA-9GWDJB</t>
  </si>
  <si>
    <t>Podnikateľské subjekty</t>
  </si>
  <si>
    <t>1.1.1.1.07</t>
  </si>
  <si>
    <t>JSIA-9GWDJA</t>
  </si>
  <si>
    <t>1.1.1.1.06</t>
  </si>
  <si>
    <t>JSIA-9GWDJ9</t>
  </si>
  <si>
    <t>120</t>
  </si>
  <si>
    <t>Medzinárodné organizácie</t>
  </si>
  <si>
    <t>1.1.1.1.05</t>
  </si>
  <si>
    <t>JSIA-9GWDJ8</t>
  </si>
  <si>
    <t>110</t>
  </si>
  <si>
    <t>Multilaterálne rozvojové banky</t>
  </si>
  <si>
    <t>1.1.1.1.04</t>
  </si>
  <si>
    <t>JSIA-9GWDJ7</t>
  </si>
  <si>
    <t>100</t>
  </si>
  <si>
    <t xml:space="preserve">Subjekty verejného sektora </t>
  </si>
  <si>
    <t>1.1.1.1.03</t>
  </si>
  <si>
    <t>JSIA-9GWDJ6</t>
  </si>
  <si>
    <t>Regionálne vlády alebo miestne orgány</t>
  </si>
  <si>
    <t>1.1.1.1.02</t>
  </si>
  <si>
    <t>JSIA-9GWDJ5</t>
  </si>
  <si>
    <t>Ústredné vlády alebo centrálne banky</t>
  </si>
  <si>
    <t>1.1.1.1.01</t>
  </si>
  <si>
    <t>JSIA-9GWDJ4</t>
  </si>
  <si>
    <t>SA triedy expozícií bez sekuritizačných pozícií</t>
  </si>
  <si>
    <t>JSIA-9GWDJ3</t>
  </si>
  <si>
    <t>Štandardizovaný prístup (SA)</t>
  </si>
  <si>
    <t>JSIA-9GWDJ2</t>
  </si>
  <si>
    <t>HODNOTY RIZIKOVO VÁŽENÝCH EXPOZÍCIÍ PRE KREDITNÉ RIZIKO, KREDITNÉ RIZIKO PROTISTRANY A RIZIKO ZNÍŽENIA KVALITY POHĽADÁVOK Z INÝCH AKO KREDITNÝCH DÔVODOV A BEZODPLATNÉ DODANIE</t>
  </si>
  <si>
    <t>JSIA-9GWDHZ</t>
  </si>
  <si>
    <t>Z čoho: investičné spoločnosti na základe článku 96 ods. 2 a článku 97 CRR</t>
  </si>
  <si>
    <t>1**</t>
  </si>
  <si>
    <t>JSIA-9GWDHY</t>
  </si>
  <si>
    <t xml:space="preserve">Z čoho: investičné spoločnosti na základe článku 95 ods. 2 a článku 98 CRR </t>
  </si>
  <si>
    <t>1*</t>
  </si>
  <si>
    <t>JSIA-9GWDHX</t>
  </si>
  <si>
    <t xml:space="preserve">CELKOVÁ HODNOTA RIZIKOVEJ EXPOZÍCIE </t>
  </si>
  <si>
    <t>1</t>
  </si>
  <si>
    <t>JSIA-9GWDHW</t>
  </si>
  <si>
    <t>JSIA-9GWDHV</t>
  </si>
  <si>
    <t>C 02.00 - POŽIADAVKY NA VLASTNÉ ZDROJE (CA2)</t>
  </si>
  <si>
    <t>C 02.00 - Požiadavky na vlastné zdroje (CA2)</t>
  </si>
  <si>
    <t>C02</t>
  </si>
  <si>
    <t>Cieľový celkový podiel kapitálu na základe úprav piliera II</t>
  </si>
  <si>
    <t>JSIA-9GWG7T</t>
  </si>
  <si>
    <t>Nadbytok (+)/schodok (-) celkového kapitálu</t>
  </si>
  <si>
    <t>Celkový podiel kapitálu vrátane úprav piliera II</t>
  </si>
  <si>
    <t>JSIA-9GWG7S</t>
  </si>
  <si>
    <t>Celkový podiel kapitálu</t>
  </si>
  <si>
    <t>Cieľový podiel kapitálu T1 na základe úprav piliera II</t>
  </si>
  <si>
    <t>JSIA-9GWG7R</t>
  </si>
  <si>
    <t>Nadbytok (+)/schodok (-) kapitálu T1</t>
  </si>
  <si>
    <t>Podiel kapitálu T1 vrátane úprav piliera II</t>
  </si>
  <si>
    <t>JSIA-9GWG7Q</t>
  </si>
  <si>
    <t>Podiel kapitálu T1</t>
  </si>
  <si>
    <t>Cieľový podiel kapitálu CET1 na základe úprav piliera II</t>
  </si>
  <si>
    <t>JSIA-9GWG7P</t>
  </si>
  <si>
    <t>Nadbytok (+)/schodok (-) kapitálu CET1</t>
  </si>
  <si>
    <t>Podiel kapitálu CET1 vrátane úprav piliera II</t>
  </si>
  <si>
    <t>JSIA-9GWG7N</t>
  </si>
  <si>
    <t>Podiel kapitálu CET1</t>
  </si>
  <si>
    <t>Doplňujúce položky : kapitálové podiely na základe úprav piliera II</t>
  </si>
  <si>
    <t>JSIA-9GWG7M</t>
  </si>
  <si>
    <t>JSIA-9GWG7L</t>
  </si>
  <si>
    <t>JSIA-9GWG7K</t>
  </si>
  <si>
    <t>JSIA-9GWG7J</t>
  </si>
  <si>
    <t>JSIA-9GWG7H</t>
  </si>
  <si>
    <t>JSIA-9GWG7G</t>
  </si>
  <si>
    <t>JSIA-9GWG7F</t>
  </si>
  <si>
    <t>C.03.00 - POMERY A ÚROVNE KAPITÁLU (CA3)</t>
  </si>
  <si>
    <t>C 03.00 - Pomery a úrovne kapitálu (CA3)</t>
  </si>
  <si>
    <t>C03</t>
  </si>
  <si>
    <t>Požiadavky na vlastné zdroje pre najnižšiu úroveň podľa dohody Bazilej I  – alternatívny štandardizovaný prístup</t>
  </si>
  <si>
    <t>JSIA-9JMETF</t>
  </si>
  <si>
    <t>Požiadavky na vlastné zdroje pre najnižšiu úroveň podľa dohody Bazilej I</t>
  </si>
  <si>
    <t>JSIA-9JMETE</t>
  </si>
  <si>
    <t>Vlastné zdroje plne upravené o najnižšiu úroveň podľa dohody Bazilej I</t>
  </si>
  <si>
    <t>JSIA-9JMETD</t>
  </si>
  <si>
    <t>Úpravy celkových vlastných zdrojov</t>
  </si>
  <si>
    <t>JSIA-9JMETC</t>
  </si>
  <si>
    <t>Najnižšia úroveň podľa dohody Bazilej I</t>
  </si>
  <si>
    <t>Celkové pôvodné expozície</t>
  </si>
  <si>
    <t>JSIA-9GWHLD</t>
  </si>
  <si>
    <t>Nedomáce pôvodné expozície</t>
  </si>
  <si>
    <t>JSIA-9GWHLC</t>
  </si>
  <si>
    <t>Doplňujúce informácie na výpočet prahových hodnôt na vykazovanie</t>
  </si>
  <si>
    <t>Vlastné zdroje založené na fixných režijných nákladoch</t>
  </si>
  <si>
    <t>JSIA-9GWHLB</t>
  </si>
  <si>
    <t>Počiatočný kapitál</t>
  </si>
  <si>
    <t>JSIA-9GWHLA</t>
  </si>
  <si>
    <t>Doplňujúce informácie pre investičné spoločnosti</t>
  </si>
  <si>
    <t>Požiadavky na vlastné zdroje súvisiace s úpravami piliera II</t>
  </si>
  <si>
    <t>JSIA-9GWHL9</t>
  </si>
  <si>
    <t>Požiadavky piliera II</t>
  </si>
  <si>
    <t>Vankúš pre inak systémovo významné inštitúcie</t>
  </si>
  <si>
    <t>JSIA-9GWHL8</t>
  </si>
  <si>
    <t>Vankúš pre globálne systémovo významné inštitúcie</t>
  </si>
  <si>
    <t>JSIA-9GWHL7</t>
  </si>
  <si>
    <t>Vankúš pre systémovo významné inštitúcie</t>
  </si>
  <si>
    <t>JSIA-9GWHL6</t>
  </si>
  <si>
    <t>Vankúš na krytie systémového rizika</t>
  </si>
  <si>
    <t>JSIA-9GWHL5</t>
  </si>
  <si>
    <t>Proticyklický kapitálový vankúš špecifický pre inštitúciu</t>
  </si>
  <si>
    <t>JSIA-9GWHL4</t>
  </si>
  <si>
    <t>Vankúš na zachovanie z dôvodu makroprudenciálneho alebo systémového rizika identifikovaného na úrovni členského štátu</t>
  </si>
  <si>
    <t>JSIA-9GWHL3</t>
  </si>
  <si>
    <t>Vankúš na zachovanie kapitálu</t>
  </si>
  <si>
    <t>JSIA-9GWHL2</t>
  </si>
  <si>
    <t>Požiadavky na kombinovaný vankúš</t>
  </si>
  <si>
    <t>JSIA-9GWHKZ</t>
  </si>
  <si>
    <t>Kapitálové vankúše</t>
  </si>
  <si>
    <t>Podiely na kapitálových nástrojoch T2 subjektov finančného sektora, v ktorých inštitúcia má významnú investíciu, pri ktorých sa dočasne upúšťa od ustanovení o odpočítaní</t>
  </si>
  <si>
    <t>JSIA-9GWHKY</t>
  </si>
  <si>
    <t>Podiely na kapitálových nástrojoch T2 subjektov finančného sektora, v ktorých inštitúcia nemá významnú investíciu, pri ktorých sa dočasne upúšťa od ustanovení o odpočítaní</t>
  </si>
  <si>
    <t>JSIA-9GWHKX</t>
  </si>
  <si>
    <t>Podiely na kapitálových nástrojoch AT1 subjektov finančného sektora, v ktorých inštitúcia má významnú investíciu, pri ktorých sa dočasne upúšťa od ustanovení o odpočítaní</t>
  </si>
  <si>
    <t>JSIA-9GWHKW</t>
  </si>
  <si>
    <t>Podiely na kapitálových nástrojoch AT1 subjektov finančného sektora, v ktorých inštitúcia nemá významnú investíciu, pri ktorých sa dočasne upúšťa od ustanovení o odpočítaní</t>
  </si>
  <si>
    <t>JSIA-9GWHKV</t>
  </si>
  <si>
    <t>Podiely na kapitálových nástrojoch CET1 subjektov finančného sektora, v ktorých inštitúcia má významnú investíciu, pri ktorých sa dočasne upúšťa od ustanovení o odpočítaní</t>
  </si>
  <si>
    <t>JSIA-9GWHKU</t>
  </si>
  <si>
    <t>Podiely na kapitálových nástrojoch CET1 subjektov finančného sektora, v ktorých inštitúcia nemá významnú investíciu, pri ktorých sa dočasne upúšťa od ustanovení o odpočítaní</t>
  </si>
  <si>
    <t>JSIA-9GWHKT</t>
  </si>
  <si>
    <t>Dočasné upustenie od ustanovenia o odpočítaní vlastných zdrojov</t>
  </si>
  <si>
    <t>Rizikovo vážené expozície podielov T2 v subjektoch finančného sektora, ktoré sa neodpočítavajú od kapitálu T2 inštitúcie</t>
  </si>
  <si>
    <t>JSIA-9GWHKS</t>
  </si>
  <si>
    <t>Rizikovo vážené expozície podielov AT1 v subjektoch finančného sektora, ktoré sa neodpočítavajú od kapitálu AT1 inštitúcie</t>
  </si>
  <si>
    <t>JSIA-9GWHKR</t>
  </si>
  <si>
    <t>Rizikovo vážené expozície podielov CET1 v subjektoch finančného sektora, ktoré sa neodpočítavajú od kapitálu CET1 inštitúcie</t>
  </si>
  <si>
    <t>JSIA-9GWHKQ</t>
  </si>
  <si>
    <t>Celkové hodnoty rizikových expozícií podielov - neodpočítaných od zodpovedajúcej kategórie kapitálu:</t>
  </si>
  <si>
    <t>(-) Povolené kompenzačné krátke pozície v súvislosti so syntetickými brutto podielmi uvedenými vyššie</t>
  </si>
  <si>
    <t>JSIA-9GWHKP</t>
  </si>
  <si>
    <t>17.3.2</t>
  </si>
  <si>
    <t>Brutto syntetické podiely kapitálu T2 subjektov finančného sektora, v ktorých inštitúcia má významnú investíciu</t>
  </si>
  <si>
    <t>JSIA-9GWHKN</t>
  </si>
  <si>
    <t>17.3.1</t>
  </si>
  <si>
    <t>Syntetické podiely kapitálu T2 subjektov finančného sektora, v ktorých inštitúcia má významnú investíciu</t>
  </si>
  <si>
    <t>JSIA-9GWHKM</t>
  </si>
  <si>
    <t>17.3</t>
  </si>
  <si>
    <t>(-) Povolené kompenzačné krátke pozície v súvislosti s nepriamymi brutto podielmi uvedenými vyššie</t>
  </si>
  <si>
    <t>JSIA-9GWHKL</t>
  </si>
  <si>
    <t>17.2.2</t>
  </si>
  <si>
    <t>Brutto nepriame podiely kapitálu T2 subjektov finančného sektora, v ktorých inštitúcia má významnú investíciu</t>
  </si>
  <si>
    <t>JSIA-9GWHKK</t>
  </si>
  <si>
    <t>17.2.1</t>
  </si>
  <si>
    <t>Nepriame podiely kapitálu T2 subjektov finančného sektora, v ktorých inštitúcia má významnú investíciu</t>
  </si>
  <si>
    <t>JSIA-9GWHKJ</t>
  </si>
  <si>
    <t>17.2</t>
  </si>
  <si>
    <t>(-) Povolené kompenzačné krátke pozície v súvislosti s priamymi brutto podielmi uvedenými vyššie</t>
  </si>
  <si>
    <t>JSIA-9GWHKH</t>
  </si>
  <si>
    <t>17.1.2</t>
  </si>
  <si>
    <t>Brutto priame podiely kapitálu T2 subjektov finančného sektora, v ktorých inštitúcia má významnú investíciu</t>
  </si>
  <si>
    <t>JSIA-9GWHKG</t>
  </si>
  <si>
    <t>17.1.1</t>
  </si>
  <si>
    <t>Priame podiely kapitálu T2 subjektov finančného sektora, v ktorých inštitúcia má významnú investíciu</t>
  </si>
  <si>
    <t>JSIA-9GWHKF</t>
  </si>
  <si>
    <t>17.1</t>
  </si>
  <si>
    <t>Podiely kapitálu T2 subjektov finančného sektora, v ktorých inštitúcia má významnú investíciu, po odpočítaní krátkych pozícií</t>
  </si>
  <si>
    <t>JSIA-9GWHKE</t>
  </si>
  <si>
    <t>JSIA-9GWHKD</t>
  </si>
  <si>
    <t>16.3.2</t>
  </si>
  <si>
    <t>Brutto syntetické podiely kapitálu AT1 subjektov finančného sektora, v ktorých inštitúcia má významnú investíciu</t>
  </si>
  <si>
    <t>JSIA-9GWHKC</t>
  </si>
  <si>
    <t>16.3.1</t>
  </si>
  <si>
    <t>Syntetické podiely kapitálu AT1 subjektov finančného sektora, v ktorých inštitúcia má významnú investíciu</t>
  </si>
  <si>
    <t>JSIA-9GWHKB</t>
  </si>
  <si>
    <t>16.3</t>
  </si>
  <si>
    <t>JSIA-9GWHKA</t>
  </si>
  <si>
    <t>16.2.2</t>
  </si>
  <si>
    <t>Brutto nepriame podiely kapitálu AT1 subjektov finančného sektora, v ktorých inštitúcia má významnú investíciu</t>
  </si>
  <si>
    <t>JSIA-9GWHK9</t>
  </si>
  <si>
    <t>16.2.1</t>
  </si>
  <si>
    <t>Nepriame podiely kapitálu AT1 subjektov finančného sektora, v ktorých inštitúcia má významnú investíciu</t>
  </si>
  <si>
    <t>JSIA-9GWHK8</t>
  </si>
  <si>
    <t>16.2</t>
  </si>
  <si>
    <t>JSIA-9GWHK7</t>
  </si>
  <si>
    <t>16.1.2</t>
  </si>
  <si>
    <t>Brutto priame podiely kapitálu AT1 subjektov finančného sektora, v ktorých inštitúcia má významnú investíciu</t>
  </si>
  <si>
    <t>JSIA-9GWHK6</t>
  </si>
  <si>
    <t>16.1.1</t>
  </si>
  <si>
    <t>530</t>
  </si>
  <si>
    <t>Priame podiely kapitálu AT1 subjektov finančného sektora, v ktorých inštitúcia má významnú investíciu</t>
  </si>
  <si>
    <t>JSIA-9GWHK5</t>
  </si>
  <si>
    <t>16.1</t>
  </si>
  <si>
    <t xml:space="preserve">Podiely kapitálu AT1 subjektov finančného sektora, v ktorých inštitúcia má významnú investíciu, po odpočítaní krátkych pozícií </t>
  </si>
  <si>
    <t>JSIA-9GWHK4</t>
  </si>
  <si>
    <t>JSIA-9GWHK3</t>
  </si>
  <si>
    <t>15.3.2</t>
  </si>
  <si>
    <t>Brutto syntetické podiely kapitálu CET1 subjektov finančného sektora, v ktorých inštitúcia má významnú investíciu</t>
  </si>
  <si>
    <t>JSIA-9GWHK2</t>
  </si>
  <si>
    <t>15.3.1</t>
  </si>
  <si>
    <t>Syntetické podiely kapitálu CET1 subjektov finančného sektora, v ktorých inštitúcia má významnú investíciu</t>
  </si>
  <si>
    <t>JSIA-9GWHJZ</t>
  </si>
  <si>
    <t>15.3</t>
  </si>
  <si>
    <t>JSIA-9GWHJY</t>
  </si>
  <si>
    <t>15.2.2</t>
  </si>
  <si>
    <t>Brutto nepriame podiely kapitálu CET1 subjektov finančného sektora, v ktorých inštitúcia má významnú investíciu</t>
  </si>
  <si>
    <t>JSIA-9GWHJX</t>
  </si>
  <si>
    <t>15.2.1</t>
  </si>
  <si>
    <t>Nepriame podiely kapitálu CET1 subjektov finančného sektora, v ktorých inštitúcia má významnú investíciu</t>
  </si>
  <si>
    <t>JSIA-9GWHJW</t>
  </si>
  <si>
    <t>15.2</t>
  </si>
  <si>
    <t>JSIA-9GWHJV</t>
  </si>
  <si>
    <t>15.1.2</t>
  </si>
  <si>
    <t>Brutto priame podiely kapitálu CET1 subjektov finančného sektora, v ktorých inštitúcia má významnú investíciu</t>
  </si>
  <si>
    <t>JSIA-9GWHJU</t>
  </si>
  <si>
    <t>15.1.1</t>
  </si>
  <si>
    <t>Priame podiely kapitálu CET1 subjektov finančného sektora, v ktorých inštitúcia má významnú investíciu</t>
  </si>
  <si>
    <t>JSIA-9GWHJT</t>
  </si>
  <si>
    <t>15.1</t>
  </si>
  <si>
    <t>Podiely kapitálu CET1 subjektov finančného sektora, v ktorých inštitúcia má významnú investíciu, po odpočítaní krátkych pozícií</t>
  </si>
  <si>
    <t>JSIA-9GWHJS</t>
  </si>
  <si>
    <t>Investície do kapitálu subjektov finančného sektora, v ktorých inštitúcia má významnú investíciu</t>
  </si>
  <si>
    <t>JSIA-9GWHJR</t>
  </si>
  <si>
    <t>14.3.2</t>
  </si>
  <si>
    <t>Brutto syntetické podiely kapitálu T2 subjektov finančného sektora, v ktorých inštitúcia nemá významnú investíciu</t>
  </si>
  <si>
    <t>JSIA-9GWHJQ</t>
  </si>
  <si>
    <t>14.3.1</t>
  </si>
  <si>
    <t>Syntetické podiely kapitálu T2 subjektov finančného sektora, v ktorých inštitúcia nemá významnú investíciu</t>
  </si>
  <si>
    <t>JSIA-9GWHJP</t>
  </si>
  <si>
    <t>14.3</t>
  </si>
  <si>
    <t>JSIA-9GWHJN</t>
  </si>
  <si>
    <t>14.2.2</t>
  </si>
  <si>
    <t>Brutto nepriame podiely kapitálu T2 subjektov finančného sektora, v ktorých inštitúcia nemá významnú investíciu</t>
  </si>
  <si>
    <t>JSIA-9GWHJM</t>
  </si>
  <si>
    <t>14.2.1</t>
  </si>
  <si>
    <t>Nepriame podiely kapitálu T2 subjektov finančného sektora, v ktorých inštitúcia nemá významnú investíciu</t>
  </si>
  <si>
    <t>JSIA-9GWHJL</t>
  </si>
  <si>
    <t>14.2</t>
  </si>
  <si>
    <t>JSIA-9GWHJK</t>
  </si>
  <si>
    <t>14.1.2</t>
  </si>
  <si>
    <t>Brutto priame podiely kapitálu T2 subjektov finančného sektora, v ktorých inštitúcia nemá významnú investíciu</t>
  </si>
  <si>
    <t>JSIA-9GWHJJ</t>
  </si>
  <si>
    <t>14.1.1</t>
  </si>
  <si>
    <t>Priame podiely kapitálu T2 subjektov finančného sektora, v ktorých inštitúcia nemá významnú investíciu</t>
  </si>
  <si>
    <t>JSIA-9GWHJH</t>
  </si>
  <si>
    <t>14.1</t>
  </si>
  <si>
    <t>Podiely kapitálu T2 subjektov finančného sektora, v ktorých inštitúcia nemá významnú investíciu, po odpočítaní krátkych pozícií</t>
  </si>
  <si>
    <t>JSIA-9GWHJG</t>
  </si>
  <si>
    <t>JSIA-9GWHJF</t>
  </si>
  <si>
    <t>13.3.2</t>
  </si>
  <si>
    <t>Brutto syntetické podiely kapitálu AT1 subjektov finančného sektora, v ktorých inštitúcia nemá významnú investíciu</t>
  </si>
  <si>
    <t>JSIA-9GWHJE</t>
  </si>
  <si>
    <t>13.3.1</t>
  </si>
  <si>
    <t>Syntetické podiely kapitálu AT1 subjektov finančného sektora, v ktorých inštitúcia nemá významnú investíciu</t>
  </si>
  <si>
    <t>JSIA-9GWHJD</t>
  </si>
  <si>
    <t>13.3</t>
  </si>
  <si>
    <t>JSIA-9GWHJC</t>
  </si>
  <si>
    <t>13.2.2</t>
  </si>
  <si>
    <t>Brutto nepriame podiely kapitálu AT1 subjektov finančného sektora, v ktorých inštitúcia nemá významnú investíciu</t>
  </si>
  <si>
    <t>JSIA-9GWHJB</t>
  </si>
  <si>
    <t>13.2.1</t>
  </si>
  <si>
    <t>Nepriame podiely kapitálu AT1 subjektov finančného sektora, v ktorých inštitúcia nemá významnú investíciu</t>
  </si>
  <si>
    <t>JSIA-9GWHJA</t>
  </si>
  <si>
    <t>13.2</t>
  </si>
  <si>
    <t>JSIA-9GWHJ9</t>
  </si>
  <si>
    <t>13.1.2</t>
  </si>
  <si>
    <t>Brutto priame podiely kapitálu AT1 subjektov finančného sektora, v ktorých inštitúcia nemá významnú investíciu</t>
  </si>
  <si>
    <t>JSIA-9GWHJ8</t>
  </si>
  <si>
    <t>13.1.1</t>
  </si>
  <si>
    <t>Priame podiely kapitálu AT1 subjektov finančného sektora, v ktorých inštitúcia nemá významnú investíciu</t>
  </si>
  <si>
    <t>JSIA-9GWHJ7</t>
  </si>
  <si>
    <t>13.1</t>
  </si>
  <si>
    <t xml:space="preserve">Podiely kapitálu AT1 subjektov finančného sektora, v ktorých inštitúcia nemá významnú investíciu, po odpočítaní krátkych pozícií </t>
  </si>
  <si>
    <t>JSIA-9GWHJ6</t>
  </si>
  <si>
    <t>JSIA-9GWHJ5</t>
  </si>
  <si>
    <t>12.3.2</t>
  </si>
  <si>
    <t>Brutto syntetické podiely kapitálu CET1 subjektov finančného sektora, v ktorých inštitúcia nemá významnú investíciu</t>
  </si>
  <si>
    <t>JSIA-9GWHJ4</t>
  </si>
  <si>
    <t>12.3.1</t>
  </si>
  <si>
    <t>Syntetické podiely kapitálu CET1 subjektov finančného sektora, v ktorých inštitúcia nemá významnú investíciu</t>
  </si>
  <si>
    <t>JSIA-9GWHJ3</t>
  </si>
  <si>
    <t>12.3</t>
  </si>
  <si>
    <t>JSIA-9GWHJ2</t>
  </si>
  <si>
    <t>12.2.2</t>
  </si>
  <si>
    <t>Brutto nepriame podiely kapitálu CET1 subjektov finančného sektora, v ktorých inštitúcia nemá významnú investíciu</t>
  </si>
  <si>
    <t>JSIA-9GWHHZ</t>
  </si>
  <si>
    <t>12.2.1</t>
  </si>
  <si>
    <t>Nepriame podiely kapitálu CET1 subjektov finančného sektora, v ktorých inštitúcia nemá významnú investíciu</t>
  </si>
  <si>
    <t>JSIA-9GWHHY</t>
  </si>
  <si>
    <t>12.2</t>
  </si>
  <si>
    <t>JSIA-9GWHHX</t>
  </si>
  <si>
    <t>12.1.2</t>
  </si>
  <si>
    <t>Brutto priame podiely kapitálu CET1 subjektov finančného sektora, v ktorých inštitúcia nemá významnú investíciu</t>
  </si>
  <si>
    <t>JSIA-9GWHHW</t>
  </si>
  <si>
    <t>12.1.1</t>
  </si>
  <si>
    <t>Priame podiely kapitálu CET1 subjektov finančného sektora, v ktorých inštitúcia nemá významnú investíciu</t>
  </si>
  <si>
    <t>JSIA-9GWHHV</t>
  </si>
  <si>
    <t>12.1</t>
  </si>
  <si>
    <t>Podiely kapitálu CET1 subjektov finančného sektora, v ktorých inštitúcia nemá významnú investíciu, po odpočítaní krátkych pozícií</t>
  </si>
  <si>
    <t>JSIA-9GWHHU</t>
  </si>
  <si>
    <t>Investície do kapitálu subjektov finančného sektora, v ktorých inštitúcia nemá významnú investíciu</t>
  </si>
  <si>
    <t>Prípustný kapitál na účely veľkej majetkovej angažovanosti</t>
  </si>
  <si>
    <t>JSIA-9Y8BWY</t>
  </si>
  <si>
    <t>226</t>
  </si>
  <si>
    <t>Prípustný kapitál na účely kvalifikovaných účastí mimo finančného sektora</t>
  </si>
  <si>
    <t>JSIA-9Y8BWX</t>
  </si>
  <si>
    <t>225</t>
  </si>
  <si>
    <t>17,65-percentná prahová hodnota CET1</t>
  </si>
  <si>
    <t>JSIA-9GWHHS</t>
  </si>
  <si>
    <t xml:space="preserve">10-percentná prahová hodnota CET1 </t>
  </si>
  <si>
    <t>JSIA-9GWHHR</t>
  </si>
  <si>
    <t>Neodpočítateľná prahová hodnota podielov v subjektoch finančného sektora, v ktorých inštitúcia nemá významnú investíciu</t>
  </si>
  <si>
    <t>JSIA-9GWHHQ</t>
  </si>
  <si>
    <t>Prahové hodnoty odpočtov vlastného kapitálu Tier 1</t>
  </si>
  <si>
    <t>Hodnoty rizikovo vážených expozícií pre výpočet hornej hranice rezervy prípustnej ako T2</t>
  </si>
  <si>
    <t>JSIA-9GWHHP</t>
  </si>
  <si>
    <t>Celkové brutto rezervy prípustné na začlenenie do kapitálu T2</t>
  </si>
  <si>
    <t>JSIA-9GWHHN</t>
  </si>
  <si>
    <t>Hodnoty rizikovo vážených expozícií pre výpočet hornej hranice na prekročenie rezervy prípustnej ako T2</t>
  </si>
  <si>
    <t>JSIA-9GWHHM</t>
  </si>
  <si>
    <t xml:space="preserve">Celkové prípustné očakávané straty </t>
  </si>
  <si>
    <t>JSIA-9GWHHL</t>
  </si>
  <si>
    <t>4.2</t>
  </si>
  <si>
    <t>Špecifické úpravy kreditného rizika a pozície, s ktorými sa zaobchádza podobne</t>
  </si>
  <si>
    <t>JSIA-9GWHHK</t>
  </si>
  <si>
    <t>4.1</t>
  </si>
  <si>
    <t>IRB nadbytok (+) alebo schodok (-) špecifických úprav kreditného rizika o očakávané straty pre expozície v stave zlyhania</t>
  </si>
  <si>
    <t>JSIA-9GWHHJ</t>
  </si>
  <si>
    <t>JSIA-9GWHHH</t>
  </si>
  <si>
    <t>3.2</t>
  </si>
  <si>
    <t>Dodatočné úpravy ocenenia a iné zníženia vlastných zdrojov</t>
  </si>
  <si>
    <t>JSIA-9GWHHG</t>
  </si>
  <si>
    <t>3.1.3</t>
  </si>
  <si>
    <t>Špecifické úpravy kreditného rizika</t>
  </si>
  <si>
    <t>JSIA-9GWHHF</t>
  </si>
  <si>
    <t>3.1.2</t>
  </si>
  <si>
    <t>Všeobecné úpravy kreditného rizika</t>
  </si>
  <si>
    <t>JSIA-9GWHHE</t>
  </si>
  <si>
    <t>3.1.1</t>
  </si>
  <si>
    <t>Celkové úpravy kreditného rizika, dodatočné úpravy ocenenia a iné zníženia vlastných zdrojov prípustné na začlenenie do výpočtu výšky očakávanej straty</t>
  </si>
  <si>
    <t>JSIA-9GWHHD</t>
  </si>
  <si>
    <t>3.1</t>
  </si>
  <si>
    <t>IRB nadbytok (+) alebo schodok (-) úprav kreditného rizika, dodatočných úprav ocenenia a iných znížení vlastných zdrojov o očakávané straty pre expozície, pri ktorých nedošlo ku zlyhaniu</t>
  </si>
  <si>
    <t>JSIA-9GWHHC</t>
  </si>
  <si>
    <t>Úpravy kreditného rizika a očakávané straty</t>
  </si>
  <si>
    <t>Odpočítateľné odložené daňové záväzky spojené s odloženými daňovými pohľadávkami, ktoré závisia od budúcej ziskovosti a vyplývajú z dočasných rozdielov</t>
  </si>
  <si>
    <t>JSIA-9GWHHB</t>
  </si>
  <si>
    <t>2.2.2</t>
  </si>
  <si>
    <t>Odpočítateľné odložené daňové záväzky spojené s odloženými daňovými pohľadávkami, ktoré závisia od budúcej ziskovosti a nevyplývajú z dočasných rozdielov</t>
  </si>
  <si>
    <t>JSIA-9GWHHA</t>
  </si>
  <si>
    <t>2.2.1</t>
  </si>
  <si>
    <t>Odložené daňové záväzky odpočítateľné od odložených daňových pohľadávok, ktoré závisia od budúcej ziskovosti</t>
  </si>
  <si>
    <t>JSIA-9GWHH9</t>
  </si>
  <si>
    <t>2.2</t>
  </si>
  <si>
    <t>Odložené daňové záväzky, ktoré sa neodpočítavajú od odložených daňových pohľadávok, ktoré závisia od budúcej ziskovosti</t>
  </si>
  <si>
    <t>JSIA-9GWHH8</t>
  </si>
  <si>
    <t>2.1</t>
  </si>
  <si>
    <t>Celkové odložené daňové záväzky</t>
  </si>
  <si>
    <t>JSIA-9GWHH7</t>
  </si>
  <si>
    <t>Odložené daňové pohľadávky, ktoré závisia od budúcej ziskovosti a vyplývajú z dočasných rozdielov</t>
  </si>
  <si>
    <t>JSIA-9GWHH6</t>
  </si>
  <si>
    <t>Odložené daňové pohľadávky, ktoré závisia od budúcej ziskovosti a nevyplývajú z dočasných rozdielov</t>
  </si>
  <si>
    <t>JSIA-9GWHH5</t>
  </si>
  <si>
    <t>Odložené daňové pohľadávky, ktoré nezávisia od budúcej ziskovosti</t>
  </si>
  <si>
    <t>JSIA-9GWHH4</t>
  </si>
  <si>
    <t>Celkové odložené daňové pohľadávky</t>
  </si>
  <si>
    <t>JSIA-9GWHH3</t>
  </si>
  <si>
    <t>Odložené daňové pohľadávky a záväzky</t>
  </si>
  <si>
    <t>Stlpec</t>
  </si>
  <si>
    <t>JSIA-9H5EN9</t>
  </si>
  <si>
    <t>C 04.00 - DOPLŇUJÚCE POLOŽKY (CA4)</t>
  </si>
  <si>
    <t>C 04.00 - Doplňujúce položky (CA4)</t>
  </si>
  <si>
    <t>C04</t>
  </si>
  <si>
    <t>8120  Privatbanka, a.s.</t>
  </si>
  <si>
    <t>31.12.2015</t>
  </si>
  <si>
    <t>Auditovaný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</si>
</sst>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#,##0.0000"/>
    <numFmt numFmtId="175" formatCode="[$-41B]d\.\ mmmm\ yyyy"/>
  </numFmts>
  <fonts count="75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u val="single"/>
      <sz val="9"/>
      <color indexed="20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u val="single"/>
      <sz val="9"/>
      <color indexed="12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9"/>
      <color indexed="9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Arial CE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b/>
      <sz val="11"/>
      <name val="Verdana"/>
      <family val="2"/>
    </font>
    <font>
      <strike/>
      <sz val="11"/>
      <color indexed="8"/>
      <name val="Calibri"/>
      <family val="2"/>
    </font>
    <font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9" borderId="0" applyNumberFormat="0" applyBorder="0" applyAlignment="0" applyProtection="0"/>
    <xf numFmtId="0" fontId="27" fillId="9" borderId="0" applyNumberFormat="0" applyBorder="0" applyAlignment="0" applyProtection="0"/>
    <xf numFmtId="0" fontId="38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9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2" fillId="20" borderId="7" applyNumberFormat="0" applyFont="0" applyBorder="0" applyProtection="0">
      <alignment horizontal="center" vertical="center"/>
    </xf>
    <xf numFmtId="0" fontId="44" fillId="0" borderId="4" applyNumberFormat="0" applyFill="0" applyAlignment="0" applyProtection="0"/>
    <xf numFmtId="0" fontId="31" fillId="0" borderId="4" applyNumberFormat="0" applyFill="0" applyAlignment="0" applyProtection="0"/>
    <xf numFmtId="0" fontId="45" fillId="0" borderId="5" applyNumberFormat="0" applyFill="0" applyAlignment="0" applyProtection="0"/>
    <xf numFmtId="0" fontId="32" fillId="0" borderId="5" applyNumberFormat="0" applyFill="0" applyAlignment="0" applyProtection="0"/>
    <xf numFmtId="0" fontId="46" fillId="0" borderId="6" applyNumberFormat="0" applyFill="0" applyAlignment="0" applyProtection="0"/>
    <xf numFmtId="0" fontId="3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1" borderId="2" applyNumberFormat="0" applyAlignment="0" applyProtection="0"/>
    <xf numFmtId="0" fontId="29" fillId="21" borderId="2" applyNumberFormat="0" applyAlignment="0" applyProtection="0"/>
    <xf numFmtId="0" fontId="23" fillId="3" borderId="0" applyNumberFormat="0" applyBorder="0" applyAlignment="0" applyProtection="0"/>
    <xf numFmtId="0" fontId="49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2" borderId="7" applyFont="0">
      <alignment horizontal="right" vertical="center"/>
      <protection locked="0"/>
    </xf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51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4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3" fillId="0" borderId="0" xfId="250">
      <alignment/>
      <protection/>
    </xf>
    <xf numFmtId="0" fontId="57" fillId="0" borderId="0" xfId="250" applyFont="1">
      <alignment/>
      <protection/>
    </xf>
    <xf numFmtId="3" fontId="57" fillId="0" borderId="0" xfId="250" applyNumberFormat="1" applyFont="1" applyProtection="1">
      <alignment/>
      <protection/>
    </xf>
    <xf numFmtId="0" fontId="58" fillId="0" borderId="12" xfId="250" applyFont="1" applyFill="1" applyBorder="1" applyAlignment="1">
      <alignment vertical="center"/>
      <protection/>
    </xf>
    <xf numFmtId="0" fontId="37" fillId="0" borderId="0" xfId="250" applyFont="1">
      <alignment/>
      <protection/>
    </xf>
    <xf numFmtId="0" fontId="53" fillId="0" borderId="13" xfId="250" applyBorder="1">
      <alignment/>
      <protection/>
    </xf>
    <xf numFmtId="3" fontId="59" fillId="0" borderId="14" xfId="250" applyNumberFormat="1" applyFont="1" applyBorder="1" applyProtection="1">
      <alignment/>
      <protection locked="0"/>
    </xf>
    <xf numFmtId="0" fontId="60" fillId="0" borderId="15" xfId="250" applyFont="1" applyFill="1" applyBorder="1" applyAlignment="1">
      <alignment horizontal="left" vertical="center" wrapText="1"/>
      <protection/>
    </xf>
    <xf numFmtId="0" fontId="60" fillId="0" borderId="15" xfId="250" applyFont="1" applyFill="1" applyBorder="1" applyAlignment="1">
      <alignment horizontal="left" vertical="center" indent="1"/>
      <protection/>
    </xf>
    <xf numFmtId="49" fontId="53" fillId="20" borderId="16" xfId="250" applyNumberFormat="1" applyFill="1" applyBorder="1">
      <alignment/>
      <protection/>
    </xf>
    <xf numFmtId="49" fontId="53" fillId="20" borderId="7" xfId="250" applyNumberFormat="1" applyFill="1" applyBorder="1">
      <alignment/>
      <protection/>
    </xf>
    <xf numFmtId="0" fontId="58" fillId="0" borderId="15" xfId="250" applyFont="1" applyFill="1" applyBorder="1" applyAlignment="1">
      <alignment horizontal="left" vertical="center" wrapText="1"/>
      <protection/>
    </xf>
    <xf numFmtId="3" fontId="59" fillId="0" borderId="17" xfId="250" applyNumberFormat="1" applyFont="1" applyBorder="1" applyProtection="1">
      <alignment/>
      <protection locked="0"/>
    </xf>
    <xf numFmtId="0" fontId="60" fillId="0" borderId="7" xfId="250" applyFont="1" applyFill="1" applyBorder="1" applyAlignment="1">
      <alignment vertical="center"/>
      <protection/>
    </xf>
    <xf numFmtId="0" fontId="60" fillId="0" borderId="7" xfId="250" applyFont="1" applyFill="1" applyBorder="1" applyAlignment="1">
      <alignment horizontal="left" vertical="center" indent="1"/>
      <protection/>
    </xf>
    <xf numFmtId="0" fontId="58" fillId="0" borderId="7" xfId="250" applyFont="1" applyFill="1" applyBorder="1" applyAlignment="1">
      <alignment vertical="center"/>
      <protection/>
    </xf>
    <xf numFmtId="0" fontId="60" fillId="0" borderId="7" xfId="250" applyFont="1" applyFill="1" applyBorder="1" applyAlignment="1">
      <alignment horizontal="left" vertical="center" wrapText="1"/>
      <protection/>
    </xf>
    <xf numFmtId="0" fontId="58" fillId="0" borderId="7" xfId="250" applyFont="1" applyFill="1" applyBorder="1" applyAlignment="1">
      <alignment horizontal="left" vertical="center" wrapText="1"/>
      <protection/>
    </xf>
    <xf numFmtId="0" fontId="60" fillId="0" borderId="7" xfId="250" applyFont="1" applyFill="1" applyBorder="1" applyAlignment="1">
      <alignment vertical="center" wrapText="1"/>
      <protection/>
    </xf>
    <xf numFmtId="0" fontId="58" fillId="0" borderId="7" xfId="250" applyFont="1" applyFill="1" applyBorder="1" applyAlignment="1">
      <alignment vertical="center" wrapText="1"/>
      <protection/>
    </xf>
    <xf numFmtId="0" fontId="58" fillId="0" borderId="7" xfId="250" applyFont="1" applyFill="1" applyBorder="1" applyAlignment="1">
      <alignment horizontal="left" vertical="center" wrapText="1" indent="1"/>
      <protection/>
    </xf>
    <xf numFmtId="0" fontId="58" fillId="0" borderId="7" xfId="250" applyFont="1" applyFill="1" applyBorder="1" applyAlignment="1">
      <alignment horizontal="left" vertical="center" indent="1"/>
      <protection/>
    </xf>
    <xf numFmtId="0" fontId="58" fillId="0" borderId="7" xfId="250" applyFont="1" applyFill="1" applyBorder="1" applyAlignment="1">
      <alignment horizontal="left" vertical="center" wrapText="1" indent="2"/>
      <protection/>
    </xf>
    <xf numFmtId="3" fontId="59" fillId="0" borderId="17" xfId="250" applyNumberFormat="1" applyFont="1" applyBorder="1" applyProtection="1">
      <alignment/>
      <protection/>
    </xf>
    <xf numFmtId="49" fontId="60" fillId="0" borderId="7" xfId="250" applyNumberFormat="1" applyFont="1" applyFill="1" applyBorder="1" applyAlignment="1">
      <alignment horizontal="left" vertical="center" wrapText="1"/>
      <protection/>
    </xf>
    <xf numFmtId="49" fontId="58" fillId="0" borderId="7" xfId="250" applyNumberFormat="1" applyFont="1" applyFill="1" applyBorder="1" applyAlignment="1">
      <alignment horizontal="left" vertical="center" wrapText="1"/>
      <protection/>
    </xf>
    <xf numFmtId="0" fontId="58" fillId="0" borderId="7" xfId="250" applyFont="1" applyFill="1" applyBorder="1" applyAlignment="1" quotePrefix="1">
      <alignment horizontal="left" vertical="center" indent="1"/>
      <protection/>
    </xf>
    <xf numFmtId="0" fontId="58" fillId="25" borderId="7" xfId="250" applyFont="1" applyFill="1" applyBorder="1" applyAlignment="1">
      <alignment horizontal="left" vertical="center" wrapText="1" indent="2"/>
      <protection/>
    </xf>
    <xf numFmtId="0" fontId="58" fillId="25" borderId="7" xfId="250" applyFont="1" applyFill="1" applyBorder="1" applyAlignment="1">
      <alignment horizontal="left" vertical="center" indent="1"/>
      <protection/>
    </xf>
    <xf numFmtId="49" fontId="60" fillId="0" borderId="7" xfId="250" applyNumberFormat="1" applyFont="1" applyFill="1" applyBorder="1" applyAlignment="1">
      <alignment horizontal="left" vertical="center" indent="1"/>
      <protection/>
    </xf>
    <xf numFmtId="49" fontId="61" fillId="0" borderId="7" xfId="250" applyNumberFormat="1" applyFont="1" applyFill="1" applyBorder="1" applyAlignment="1">
      <alignment horizontal="left" vertical="center" wrapText="1"/>
      <protection/>
    </xf>
    <xf numFmtId="49" fontId="53" fillId="20" borderId="18" xfId="250" applyNumberFormat="1" applyFill="1" applyBorder="1">
      <alignment/>
      <protection/>
    </xf>
    <xf numFmtId="49" fontId="62" fillId="0" borderId="18" xfId="250" applyNumberFormat="1" applyFont="1" applyFill="1" applyBorder="1" applyAlignment="1">
      <alignment horizontal="left" vertical="center" wrapText="1"/>
      <protection/>
    </xf>
    <xf numFmtId="0" fontId="21" fillId="20" borderId="19" xfId="250" applyFont="1" applyFill="1" applyBorder="1" applyAlignment="1">
      <alignment horizontal="center"/>
      <protection/>
    </xf>
    <xf numFmtId="0" fontId="21" fillId="20" borderId="20" xfId="250" applyFont="1" applyFill="1" applyBorder="1" applyAlignment="1">
      <alignment horizontal="center"/>
      <protection/>
    </xf>
    <xf numFmtId="0" fontId="38" fillId="0" borderId="0" xfId="250" applyFont="1">
      <alignment/>
      <protection/>
    </xf>
    <xf numFmtId="0" fontId="63" fillId="0" borderId="0" xfId="250" applyFont="1">
      <alignment/>
      <protection/>
    </xf>
    <xf numFmtId="0" fontId="57" fillId="20" borderId="7" xfId="250" applyFont="1" applyFill="1" applyBorder="1">
      <alignment/>
      <protection/>
    </xf>
    <xf numFmtId="0" fontId="57" fillId="25" borderId="0" xfId="250" applyFont="1" applyFill="1" applyBorder="1" applyAlignment="1">
      <alignment horizontal="right"/>
      <protection/>
    </xf>
    <xf numFmtId="0" fontId="57" fillId="20" borderId="7" xfId="250" applyFont="1" applyFill="1" applyBorder="1" applyProtection="1">
      <alignment/>
      <protection/>
    </xf>
    <xf numFmtId="0" fontId="57" fillId="25" borderId="7" xfId="250" applyFont="1" applyFill="1" applyBorder="1" applyProtection="1">
      <alignment/>
      <protection/>
    </xf>
    <xf numFmtId="0" fontId="57" fillId="25" borderId="7" xfId="250" applyFont="1" applyFill="1" applyBorder="1">
      <alignment/>
      <protection/>
    </xf>
    <xf numFmtId="0" fontId="53" fillId="4" borderId="7" xfId="250" applyFill="1" applyBorder="1">
      <alignment/>
      <protection/>
    </xf>
    <xf numFmtId="0" fontId="57" fillId="25" borderId="7" xfId="250" applyFont="1" applyFill="1" applyBorder="1" applyAlignment="1" applyProtection="1">
      <alignment horizontal="right"/>
      <protection/>
    </xf>
    <xf numFmtId="0" fontId="65" fillId="0" borderId="0" xfId="250" applyFont="1" applyAlignment="1" applyProtection="1">
      <alignment/>
      <protection/>
    </xf>
    <xf numFmtId="14" fontId="57" fillId="4" borderId="7" xfId="250" applyNumberFormat="1" applyFont="1" applyFill="1" applyBorder="1" applyAlignment="1">
      <alignment horizontal="right"/>
      <protection/>
    </xf>
    <xf numFmtId="14" fontId="53" fillId="0" borderId="0" xfId="250" applyNumberFormat="1">
      <alignment/>
      <protection/>
    </xf>
    <xf numFmtId="0" fontId="66" fillId="0" borderId="15" xfId="250" applyFont="1" applyFill="1" applyBorder="1" applyAlignment="1">
      <alignment horizontal="left" vertical="center" wrapText="1" indent="2"/>
      <protection/>
    </xf>
    <xf numFmtId="49" fontId="60" fillId="0" borderId="15" xfId="250" applyNumberFormat="1" applyFont="1" applyFill="1" applyBorder="1" applyAlignment="1">
      <alignment horizontal="left" vertical="center" indent="1"/>
      <protection/>
    </xf>
    <xf numFmtId="49" fontId="53" fillId="0" borderId="0" xfId="250" applyNumberFormat="1">
      <alignment/>
      <protection/>
    </xf>
    <xf numFmtId="49" fontId="53" fillId="20" borderId="21" xfId="250" applyNumberFormat="1" applyFill="1" applyBorder="1">
      <alignment/>
      <protection/>
    </xf>
    <xf numFmtId="0" fontId="66" fillId="0" borderId="22" xfId="250" applyFont="1" applyFill="1" applyBorder="1" applyAlignment="1">
      <alignment horizontal="left" vertical="center" wrapText="1" indent="2"/>
      <protection/>
    </xf>
    <xf numFmtId="0" fontId="60" fillId="0" borderId="7" xfId="250" applyFont="1" applyFill="1" applyBorder="1" applyAlignment="1">
      <alignment horizontal="left" vertical="center" wrapText="1" indent="2"/>
      <protection/>
    </xf>
    <xf numFmtId="0" fontId="58" fillId="0" borderId="7" xfId="250" applyFont="1" applyFill="1" applyBorder="1" applyAlignment="1">
      <alignment horizontal="left" vertical="center" wrapText="1" indent="3"/>
      <protection/>
    </xf>
    <xf numFmtId="49" fontId="58" fillId="0" borderId="7" xfId="250" applyNumberFormat="1" applyFont="1" applyFill="1" applyBorder="1" applyAlignment="1">
      <alignment horizontal="left" vertical="center" indent="1"/>
      <protection/>
    </xf>
    <xf numFmtId="0" fontId="60" fillId="0" borderId="7" xfId="250" applyFont="1" applyFill="1" applyBorder="1" applyAlignment="1">
      <alignment horizontal="left" vertical="center" wrapText="1" indent="1"/>
      <protection/>
    </xf>
    <xf numFmtId="49" fontId="60" fillId="0" borderId="7" xfId="250" applyNumberFormat="1" applyFont="1" applyFill="1" applyBorder="1" applyAlignment="1">
      <alignment horizontal="left" vertical="center" wrapText="1" indent="1"/>
      <protection/>
    </xf>
    <xf numFmtId="0" fontId="60" fillId="0" borderId="7" xfId="250" applyNumberFormat="1" applyFont="1" applyFill="1" applyBorder="1" applyAlignment="1">
      <alignment horizontal="left" vertical="center" wrapText="1" indent="1"/>
      <protection/>
    </xf>
    <xf numFmtId="49" fontId="58" fillId="0" borderId="7" xfId="250" applyNumberFormat="1" applyFont="1" applyFill="1" applyBorder="1" applyAlignment="1">
      <alignment horizontal="left" vertical="center" wrapText="1" indent="1"/>
      <protection/>
    </xf>
    <xf numFmtId="3" fontId="67" fillId="0" borderId="17" xfId="250" applyNumberFormat="1" applyFont="1" applyBorder="1" applyProtection="1">
      <alignment/>
      <protection locked="0"/>
    </xf>
    <xf numFmtId="0" fontId="68" fillId="0" borderId="7" xfId="250" applyFont="1" applyFill="1" applyBorder="1" applyAlignment="1">
      <alignment horizontal="left" vertical="center" wrapText="1" indent="4"/>
      <protection/>
    </xf>
    <xf numFmtId="0" fontId="58" fillId="0" borderId="7" xfId="250" applyFont="1" applyFill="1" applyBorder="1" applyAlignment="1">
      <alignment horizontal="left" vertical="center" wrapText="1" indent="4"/>
      <protection/>
    </xf>
    <xf numFmtId="0" fontId="61" fillId="0" borderId="7" xfId="250" applyFont="1" applyFill="1" applyBorder="1" applyAlignment="1">
      <alignment horizontal="left" vertical="center" wrapText="1"/>
      <protection/>
    </xf>
    <xf numFmtId="0" fontId="37" fillId="0" borderId="23" xfId="250" applyFont="1" applyBorder="1">
      <alignment/>
      <protection/>
    </xf>
    <xf numFmtId="0" fontId="53" fillId="0" borderId="23" xfId="250" applyBorder="1">
      <alignment/>
      <protection/>
    </xf>
    <xf numFmtId="0" fontId="63" fillId="0" borderId="23" xfId="250" applyFont="1" applyBorder="1" applyAlignment="1">
      <alignment horizontal="center"/>
      <protection/>
    </xf>
    <xf numFmtId="0" fontId="38" fillId="0" borderId="23" xfId="250" applyFont="1" applyBorder="1" applyAlignment="1">
      <alignment horizontal="center"/>
      <protection/>
    </xf>
    <xf numFmtId="0" fontId="38" fillId="0" borderId="23" xfId="250" applyFont="1" applyBorder="1">
      <alignment/>
      <protection/>
    </xf>
    <xf numFmtId="0" fontId="57" fillId="0" borderId="24" xfId="250" applyFont="1" applyBorder="1">
      <alignment/>
      <protection/>
    </xf>
    <xf numFmtId="0" fontId="53" fillId="0" borderId="24" xfId="250" applyBorder="1">
      <alignment/>
      <protection/>
    </xf>
    <xf numFmtId="0" fontId="37" fillId="0" borderId="24" xfId="250" applyFont="1" applyBorder="1">
      <alignment/>
      <protection/>
    </xf>
    <xf numFmtId="0" fontId="57" fillId="4" borderId="7" xfId="250" applyFont="1" applyFill="1" applyBorder="1">
      <alignment/>
      <protection/>
    </xf>
    <xf numFmtId="0" fontId="1" fillId="0" borderId="0" xfId="250" applyFont="1">
      <alignment/>
      <protection/>
    </xf>
    <xf numFmtId="174" fontId="1" fillId="0" borderId="14" xfId="250" applyNumberFormat="1" applyFont="1" applyBorder="1" applyProtection="1">
      <alignment/>
      <protection locked="0"/>
    </xf>
    <xf numFmtId="0" fontId="1" fillId="0" borderId="15" xfId="250" applyFont="1" applyFill="1" applyBorder="1" applyAlignment="1">
      <alignment horizontal="left" vertical="center" wrapText="1"/>
      <protection/>
    </xf>
    <xf numFmtId="0" fontId="1" fillId="0" borderId="15" xfId="250" applyFont="1" applyBorder="1" applyAlignment="1">
      <alignment horizontal="center"/>
      <protection/>
    </xf>
    <xf numFmtId="49" fontId="1" fillId="20" borderId="21" xfId="250" applyNumberFormat="1" applyFont="1" applyFill="1" applyBorder="1">
      <alignment/>
      <protection/>
    </xf>
    <xf numFmtId="0" fontId="1" fillId="0" borderId="7" xfId="250" applyFont="1" applyFill="1" applyBorder="1" applyAlignment="1">
      <alignment horizontal="left" vertical="center" wrapText="1"/>
      <protection/>
    </xf>
    <xf numFmtId="174" fontId="1" fillId="0" borderId="17" xfId="250" applyNumberFormat="1" applyFont="1" applyBorder="1" applyProtection="1">
      <alignment/>
      <protection locked="0"/>
    </xf>
    <xf numFmtId="0" fontId="1" fillId="0" borderId="7" xfId="250" applyFont="1" applyBorder="1" applyAlignment="1">
      <alignment horizontal="center"/>
      <protection/>
    </xf>
    <xf numFmtId="49" fontId="1" fillId="20" borderId="25" xfId="250" applyNumberFormat="1" applyFont="1" applyFill="1" applyBorder="1">
      <alignment/>
      <protection/>
    </xf>
    <xf numFmtId="174" fontId="1" fillId="0" borderId="17" xfId="250" applyNumberFormat="1" applyFont="1" applyBorder="1" applyProtection="1">
      <alignment/>
      <protection/>
    </xf>
    <xf numFmtId="3" fontId="1" fillId="0" borderId="17" xfId="250" applyNumberFormat="1" applyFont="1" applyBorder="1" applyProtection="1">
      <alignment/>
      <protection/>
    </xf>
    <xf numFmtId="0" fontId="21" fillId="20" borderId="26" xfId="250" applyFont="1" applyFill="1" applyBorder="1" applyAlignment="1">
      <alignment horizontal="center"/>
      <protection/>
    </xf>
    <xf numFmtId="0" fontId="6" fillId="0" borderId="0" xfId="250" applyFont="1" applyAlignment="1">
      <alignment horizontal="center"/>
      <protection/>
    </xf>
    <xf numFmtId="0" fontId="1" fillId="4" borderId="7" xfId="250" applyFont="1" applyFill="1" applyBorder="1">
      <alignment/>
      <protection/>
    </xf>
    <xf numFmtId="0" fontId="53" fillId="25" borderId="0" xfId="250" applyFill="1" applyBorder="1" applyAlignment="1">
      <alignment horizontal="right"/>
      <protection/>
    </xf>
    <xf numFmtId="0" fontId="58" fillId="0" borderId="0" xfId="250" applyFont="1">
      <alignment/>
      <protection/>
    </xf>
    <xf numFmtId="0" fontId="70" fillId="0" borderId="0" xfId="250" applyFont="1">
      <alignment/>
      <protection/>
    </xf>
    <xf numFmtId="0" fontId="60" fillId="0" borderId="27" xfId="250" applyFont="1" applyBorder="1" applyProtection="1">
      <alignment/>
      <protection locked="0"/>
    </xf>
    <xf numFmtId="0" fontId="60" fillId="25" borderId="15" xfId="250" applyFont="1" applyFill="1" applyBorder="1" applyAlignment="1" applyProtection="1">
      <alignment horizontal="left" vertical="center" wrapText="1"/>
      <protection/>
    </xf>
    <xf numFmtId="0" fontId="71" fillId="25" borderId="28" xfId="250" applyFont="1" applyFill="1" applyBorder="1" applyAlignment="1">
      <alignment horizontal="left" vertical="center"/>
      <protection/>
    </xf>
    <xf numFmtId="0" fontId="71" fillId="25" borderId="15" xfId="250" applyFont="1" applyFill="1" applyBorder="1" applyAlignment="1">
      <alignment horizontal="left" vertical="center"/>
      <protection/>
    </xf>
    <xf numFmtId="0" fontId="71" fillId="20" borderId="29" xfId="250" applyFont="1" applyFill="1" applyBorder="1" applyAlignment="1" quotePrefix="1">
      <alignment horizontal="center" vertical="center"/>
      <protection/>
    </xf>
    <xf numFmtId="0" fontId="60" fillId="25" borderId="28" xfId="250" applyFont="1" applyFill="1" applyBorder="1" applyAlignment="1" applyProtection="1">
      <alignment horizontal="left" vertical="center" wrapText="1"/>
      <protection/>
    </xf>
    <xf numFmtId="0" fontId="1" fillId="0" borderId="30" xfId="250" applyFont="1" applyBorder="1">
      <alignment/>
      <protection/>
    </xf>
    <xf numFmtId="0" fontId="1" fillId="0" borderId="31" xfId="250" applyFont="1" applyBorder="1">
      <alignment/>
      <protection/>
    </xf>
    <xf numFmtId="0" fontId="60" fillId="0" borderId="17" xfId="250" applyFont="1" applyBorder="1" applyProtection="1">
      <alignment/>
      <protection locked="0"/>
    </xf>
    <xf numFmtId="0" fontId="60" fillId="25" borderId="16" xfId="250" applyFont="1" applyFill="1" applyBorder="1" applyAlignment="1" applyProtection="1">
      <alignment horizontal="left" vertical="center" wrapText="1"/>
      <protection/>
    </xf>
    <xf numFmtId="0" fontId="71" fillId="25" borderId="16" xfId="250" applyFont="1" applyFill="1" applyBorder="1" applyAlignment="1">
      <alignment horizontal="left" vertical="center"/>
      <protection/>
    </xf>
    <xf numFmtId="0" fontId="71" fillId="20" borderId="25" xfId="250" applyFont="1" applyFill="1" applyBorder="1" applyAlignment="1">
      <alignment horizontal="center" vertical="center"/>
      <protection/>
    </xf>
    <xf numFmtId="0" fontId="1" fillId="0" borderId="13" xfId="250" applyFont="1" applyBorder="1">
      <alignment/>
      <protection/>
    </xf>
    <xf numFmtId="0" fontId="60" fillId="25" borderId="7" xfId="250" applyFont="1" applyFill="1" applyBorder="1" applyAlignment="1" applyProtection="1">
      <alignment horizontal="left" vertical="center" wrapText="1"/>
      <protection/>
    </xf>
    <xf numFmtId="0" fontId="71" fillId="25" borderId="7" xfId="250" applyFont="1" applyFill="1" applyBorder="1" applyAlignment="1">
      <alignment horizontal="left" vertical="center"/>
      <protection/>
    </xf>
    <xf numFmtId="0" fontId="72" fillId="20" borderId="32" xfId="250" applyFont="1" applyFill="1" applyBorder="1" applyAlignment="1" applyProtection="1">
      <alignment vertical="center"/>
      <protection/>
    </xf>
    <xf numFmtId="3" fontId="21" fillId="0" borderId="17" xfId="250" applyNumberFormat="1" applyFont="1" applyBorder="1" applyProtection="1">
      <alignment/>
      <protection locked="0"/>
    </xf>
    <xf numFmtId="0" fontId="1" fillId="25" borderId="16" xfId="250" applyFont="1" applyFill="1" applyBorder="1" applyAlignment="1">
      <alignment horizontal="left" vertical="center"/>
      <protection/>
    </xf>
    <xf numFmtId="49" fontId="1" fillId="20" borderId="25" xfId="250" applyNumberFormat="1" applyFont="1" applyFill="1" applyBorder="1" applyAlignment="1">
      <alignment horizontal="center"/>
      <protection/>
    </xf>
    <xf numFmtId="0" fontId="1" fillId="25" borderId="7" xfId="250" applyFont="1" applyFill="1" applyBorder="1" applyAlignment="1">
      <alignment horizontal="left" vertical="center"/>
      <protection/>
    </xf>
    <xf numFmtId="0" fontId="60" fillId="0" borderId="7" xfId="250" applyFont="1" applyFill="1" applyBorder="1" applyAlignment="1" applyProtection="1">
      <alignment horizontal="left" vertical="center" wrapText="1"/>
      <protection/>
    </xf>
    <xf numFmtId="0" fontId="1" fillId="0" borderId="7" xfId="250" applyFont="1" applyFill="1" applyBorder="1" applyAlignment="1">
      <alignment horizontal="left" vertical="center"/>
      <protection/>
    </xf>
    <xf numFmtId="0" fontId="1" fillId="25" borderId="7" xfId="250" applyFont="1" applyFill="1" applyBorder="1" applyAlignment="1" quotePrefix="1">
      <alignment horizontal="left" vertical="center"/>
      <protection/>
    </xf>
    <xf numFmtId="0" fontId="73" fillId="0" borderId="7" xfId="250" applyFont="1" applyFill="1" applyBorder="1" applyAlignment="1" quotePrefix="1">
      <alignment horizontal="left" vertical="center"/>
      <protection/>
    </xf>
    <xf numFmtId="0" fontId="58" fillId="0" borderId="7" xfId="250" applyFont="1" applyFill="1" applyBorder="1" applyAlignment="1">
      <alignment horizontal="left" vertical="center"/>
      <protection/>
    </xf>
    <xf numFmtId="0" fontId="65" fillId="0" borderId="7" xfId="250" applyFont="1" applyFill="1" applyBorder="1" applyAlignment="1" applyProtection="1">
      <alignment horizontal="left" vertical="center" wrapText="1" indent="2"/>
      <protection/>
    </xf>
    <xf numFmtId="3" fontId="21" fillId="0" borderId="17" xfId="250" applyNumberFormat="1" applyFont="1" applyBorder="1" applyProtection="1">
      <alignment/>
      <protection/>
    </xf>
    <xf numFmtId="0" fontId="65" fillId="0" borderId="7" xfId="250" applyFont="1" applyFill="1" applyBorder="1" applyAlignment="1" applyProtection="1">
      <alignment horizontal="left" vertical="center" wrapText="1" indent="1"/>
      <protection/>
    </xf>
    <xf numFmtId="3" fontId="21" fillId="0" borderId="33" xfId="250" applyNumberFormat="1" applyFont="1" applyBorder="1" applyProtection="1">
      <alignment/>
      <protection locked="0"/>
    </xf>
    <xf numFmtId="16" fontId="1" fillId="0" borderId="34" xfId="250" applyNumberFormat="1" applyFont="1" applyFill="1" applyBorder="1" applyAlignment="1">
      <alignment horizontal="left" vertical="center"/>
      <protection/>
    </xf>
    <xf numFmtId="49" fontId="1" fillId="20" borderId="35" xfId="250" applyNumberFormat="1" applyFont="1" applyFill="1" applyBorder="1" applyAlignment="1">
      <alignment horizontal="center"/>
      <protection/>
    </xf>
    <xf numFmtId="16" fontId="1" fillId="0" borderId="7" xfId="250" applyNumberFormat="1" applyFont="1" applyFill="1" applyBorder="1" applyAlignment="1">
      <alignment horizontal="left" vertical="center"/>
      <protection/>
    </xf>
    <xf numFmtId="0" fontId="60" fillId="0" borderId="7" xfId="250" applyFont="1" applyFill="1" applyBorder="1" applyAlignment="1" applyProtection="1">
      <alignment vertical="center" wrapText="1"/>
      <protection/>
    </xf>
    <xf numFmtId="0" fontId="58" fillId="25" borderId="7" xfId="250" applyFont="1" applyFill="1" applyBorder="1" applyAlignment="1" applyProtection="1">
      <alignment horizontal="left" vertical="center" wrapText="1" indent="2"/>
      <protection/>
    </xf>
    <xf numFmtId="0" fontId="60" fillId="25" borderId="7" xfId="250" applyFont="1" applyFill="1" applyBorder="1" applyAlignment="1" applyProtection="1">
      <alignment vertical="center" wrapText="1"/>
      <protection/>
    </xf>
    <xf numFmtId="0" fontId="58" fillId="0" borderId="7" xfId="250" applyFont="1" applyFill="1" applyBorder="1" applyAlignment="1" applyProtection="1">
      <alignment horizontal="left" vertical="center" wrapText="1" indent="2"/>
      <protection/>
    </xf>
    <xf numFmtId="0" fontId="58" fillId="0" borderId="7" xfId="250" applyFont="1" applyFill="1" applyBorder="1" applyAlignment="1" applyProtection="1">
      <alignment horizontal="left" vertical="center" wrapText="1" indent="3"/>
      <protection/>
    </xf>
    <xf numFmtId="0" fontId="1" fillId="0" borderId="7" xfId="250" applyFont="1" applyFill="1" applyBorder="1" applyAlignment="1">
      <alignment horizontal="left" vertical="center" wrapText="1" indent="2"/>
      <protection/>
    </xf>
    <xf numFmtId="0" fontId="1" fillId="0" borderId="7" xfId="250" applyFont="1" applyFill="1" applyBorder="1" applyAlignment="1">
      <alignment horizontal="left" vertical="center" wrapText="1" indent="1"/>
      <protection/>
    </xf>
    <xf numFmtId="0" fontId="21" fillId="0" borderId="7" xfId="250" applyFont="1" applyFill="1" applyBorder="1" applyAlignment="1">
      <alignment horizontal="left" vertical="center" wrapText="1"/>
      <protection/>
    </xf>
    <xf numFmtId="0" fontId="21" fillId="0" borderId="7" xfId="250" applyFont="1" applyFill="1" applyBorder="1" applyAlignment="1">
      <alignment horizontal="left" vertical="center"/>
      <protection/>
    </xf>
    <xf numFmtId="49" fontId="21" fillId="20" borderId="17" xfId="250" applyNumberFormat="1" applyFont="1" applyFill="1" applyBorder="1" applyAlignment="1">
      <alignment horizontal="center"/>
      <protection/>
    </xf>
    <xf numFmtId="0" fontId="6" fillId="0" borderId="0" xfId="250" applyFont="1">
      <alignment/>
      <protection/>
    </xf>
    <xf numFmtId="0" fontId="74" fillId="0" borderId="0" xfId="250" applyFont="1">
      <alignment/>
      <protection/>
    </xf>
    <xf numFmtId="0" fontId="64" fillId="20" borderId="31" xfId="250" applyFont="1" applyFill="1" applyBorder="1" applyAlignment="1">
      <alignment/>
      <protection/>
    </xf>
    <xf numFmtId="0" fontId="64" fillId="20" borderId="30" xfId="250" applyFont="1" applyFill="1" applyBorder="1" applyAlignment="1">
      <alignment/>
      <protection/>
    </xf>
    <xf numFmtId="0" fontId="53" fillId="0" borderId="30" xfId="250" applyBorder="1" applyAlignment="1">
      <alignment/>
      <protection/>
    </xf>
    <xf numFmtId="0" fontId="53" fillId="0" borderId="36" xfId="250" applyBorder="1" applyAlignment="1">
      <alignment/>
      <protection/>
    </xf>
    <xf numFmtId="0" fontId="53" fillId="4" borderId="8" xfId="250" applyFill="1" applyBorder="1" applyAlignment="1">
      <alignment/>
      <protection/>
    </xf>
    <xf numFmtId="0" fontId="53" fillId="4" borderId="34" xfId="250" applyFill="1" applyBorder="1" applyAlignment="1">
      <alignment/>
      <protection/>
    </xf>
    <xf numFmtId="0" fontId="53" fillId="4" borderId="37" xfId="250" applyFill="1" applyBorder="1" applyAlignment="1">
      <alignment/>
      <protection/>
    </xf>
    <xf numFmtId="0" fontId="64" fillId="20" borderId="38" xfId="250" applyFont="1" applyFill="1" applyBorder="1" applyAlignment="1">
      <alignment/>
      <protection/>
    </xf>
    <xf numFmtId="0" fontId="64" fillId="20" borderId="39" xfId="250" applyFont="1" applyFill="1" applyBorder="1" applyAlignment="1">
      <alignment/>
      <protection/>
    </xf>
    <xf numFmtId="0" fontId="64" fillId="20" borderId="40" xfId="250" applyFont="1" applyFill="1" applyBorder="1" applyAlignment="1">
      <alignment/>
      <protection/>
    </xf>
    <xf numFmtId="49" fontId="21" fillId="20" borderId="25" xfId="250" applyNumberFormat="1" applyFont="1" applyFill="1" applyBorder="1" applyAlignment="1">
      <alignment/>
      <protection/>
    </xf>
    <xf numFmtId="0" fontId="59" fillId="20" borderId="7" xfId="250" applyFont="1" applyFill="1" applyBorder="1" applyAlignment="1">
      <alignment/>
      <protection/>
    </xf>
    <xf numFmtId="0" fontId="59" fillId="20" borderId="17" xfId="250" applyFont="1" applyFill="1" applyBorder="1" applyAlignment="1">
      <alignment/>
      <protection/>
    </xf>
    <xf numFmtId="0" fontId="64" fillId="20" borderId="31" xfId="250" applyFont="1" applyFill="1" applyBorder="1" applyAlignment="1" applyProtection="1">
      <alignment/>
      <protection/>
    </xf>
    <xf numFmtId="0" fontId="69" fillId="20" borderId="30" xfId="250" applyFont="1" applyFill="1" applyBorder="1" applyAlignment="1" applyProtection="1">
      <alignment/>
      <protection/>
    </xf>
    <xf numFmtId="0" fontId="69" fillId="20" borderId="36" xfId="250" applyFont="1" applyFill="1" applyBorder="1" applyAlignment="1" applyProtection="1">
      <alignment/>
      <protection/>
    </xf>
    <xf numFmtId="0" fontId="1" fillId="4" borderId="8" xfId="250" applyFont="1" applyFill="1" applyBorder="1" applyAlignment="1">
      <alignment/>
      <protection/>
    </xf>
    <xf numFmtId="49" fontId="21" fillId="20" borderId="35" xfId="250" applyNumberFormat="1" applyFont="1" applyFill="1" applyBorder="1" applyAlignment="1">
      <alignment/>
      <protection/>
    </xf>
    <xf numFmtId="0" fontId="21" fillId="20" borderId="34" xfId="250" applyFont="1" applyFill="1" applyBorder="1" applyAlignment="1">
      <alignment/>
      <protection/>
    </xf>
    <xf numFmtId="0" fontId="21" fillId="20" borderId="33" xfId="250" applyFont="1" applyFill="1" applyBorder="1" applyAlignment="1">
      <alignment/>
      <protection/>
    </xf>
    <xf numFmtId="0" fontId="21" fillId="20" borderId="25" xfId="250" applyFont="1" applyFill="1" applyBorder="1" applyAlignment="1">
      <alignment/>
      <protection/>
    </xf>
    <xf numFmtId="0" fontId="21" fillId="20" borderId="7" xfId="250" applyFont="1" applyFill="1" applyBorder="1" applyAlignment="1">
      <alignment/>
      <protection/>
    </xf>
    <xf numFmtId="0" fontId="64" fillId="20" borderId="8" xfId="250" applyFont="1" applyFill="1" applyBorder="1" applyAlignment="1">
      <alignment/>
      <protection/>
    </xf>
    <xf numFmtId="0" fontId="64" fillId="20" borderId="34" xfId="250" applyFont="1" applyFill="1" applyBorder="1" applyAlignment="1">
      <alignment/>
      <protection/>
    </xf>
    <xf numFmtId="0" fontId="64" fillId="20" borderId="37" xfId="250" applyFont="1" applyFill="1" applyBorder="1" applyAlignment="1">
      <alignment/>
      <protection/>
    </xf>
    <xf numFmtId="0" fontId="72" fillId="20" borderId="34" xfId="250" applyFont="1" applyFill="1" applyBorder="1" applyAlignment="1" applyProtection="1">
      <alignment vertical="center"/>
      <protection/>
    </xf>
    <xf numFmtId="0" fontId="53" fillId="20" borderId="34" xfId="250" applyFill="1" applyBorder="1" applyAlignment="1">
      <alignment/>
      <protection/>
    </xf>
    <xf numFmtId="0" fontId="53" fillId="20" borderId="33" xfId="250" applyFill="1" applyBorder="1" applyAlignment="1">
      <alignment/>
      <protection/>
    </xf>
  </cellXfs>
  <cellStyles count="316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Followed Hyperlink" xfId="193"/>
    <cellStyle name="Good" xfId="194"/>
    <cellStyle name="Good 2" xfId="195"/>
    <cellStyle name="greyed" xfId="196"/>
    <cellStyle name="greye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ighlightExposure" xfId="206"/>
    <cellStyle name="highlightExposure 2" xfId="207"/>
    <cellStyle name="highlightText" xfId="208"/>
    <cellStyle name="highlightText 2" xfId="209"/>
    <cellStyle name="Hipervínculo 2" xfId="210"/>
    <cellStyle name="Hivatkozott cella" xfId="211"/>
    <cellStyle name="Hyperlink" xfId="212"/>
    <cellStyle name="Hyperlink 2" xfId="213"/>
    <cellStyle name="Hyperlink 3" xfId="214"/>
    <cellStyle name="Hyperlink 3 2" xfId="215"/>
    <cellStyle name="Check Cell" xfId="216"/>
    <cellStyle name="Check Cell 2" xfId="217"/>
    <cellStyle name="Incorrecto" xfId="218"/>
    <cellStyle name="Input" xfId="219"/>
    <cellStyle name="Input 2" xfId="220"/>
    <cellStyle name="Input 3" xfId="221"/>
    <cellStyle name="inputExposure" xfId="222"/>
    <cellStyle name="inputExposure 2" xfId="223"/>
    <cellStyle name="Jegyzet" xfId="224"/>
    <cellStyle name="Jelölőszín (1)" xfId="225"/>
    <cellStyle name="Jelölőszín (2)" xfId="226"/>
    <cellStyle name="Jelölőszín (3)" xfId="227"/>
    <cellStyle name="Jelölőszín (4)" xfId="228"/>
    <cellStyle name="Jelölőszín (5)" xfId="229"/>
    <cellStyle name="Jelölőszín (6)" xfId="230"/>
    <cellStyle name="Jó" xfId="231"/>
    <cellStyle name="Kimenet" xfId="232"/>
    <cellStyle name="Lien hypertexte 2" xfId="233"/>
    <cellStyle name="Lien hypertexte 3" xfId="234"/>
    <cellStyle name="Linked Cell" xfId="235"/>
    <cellStyle name="Linked Cell 2" xfId="236"/>
    <cellStyle name="Magyarázó szöveg" xfId="237"/>
    <cellStyle name="Millares 2" xfId="238"/>
    <cellStyle name="Millares 2 2" xfId="239"/>
    <cellStyle name="Millares 3" xfId="240"/>
    <cellStyle name="Millares 3 2" xfId="241"/>
    <cellStyle name="Navadno_List1" xfId="242"/>
    <cellStyle name="Neutral" xfId="243"/>
    <cellStyle name="Neutral 2" xfId="244"/>
    <cellStyle name="Normal 10" xfId="245"/>
    <cellStyle name="Normal 11" xfId="246"/>
    <cellStyle name="Normal 12" xfId="247"/>
    <cellStyle name="Normal 13" xfId="248"/>
    <cellStyle name="Normal 14" xfId="249"/>
    <cellStyle name="Normal 15" xfId="250"/>
    <cellStyle name="Normal 2" xfId="251"/>
    <cellStyle name="Normal 2 10" xfId="252"/>
    <cellStyle name="Normal 2 2" xfId="253"/>
    <cellStyle name="Normal 2 2 2" xfId="254"/>
    <cellStyle name="Normal 2 2 3" xfId="255"/>
    <cellStyle name="Normal 2 2 3 2" xfId="256"/>
    <cellStyle name="Normal 2 2_COREP GL04rev3" xfId="257"/>
    <cellStyle name="Normal 2 3" xfId="258"/>
    <cellStyle name="Normal 2 4" xfId="259"/>
    <cellStyle name="Normal 2 5" xfId="260"/>
    <cellStyle name="Normal 2 6" xfId="261"/>
    <cellStyle name="Normal 2 7" xfId="262"/>
    <cellStyle name="Normal 2 8" xfId="263"/>
    <cellStyle name="Normal 2 9" xfId="264"/>
    <cellStyle name="Normal 2_~0149226" xfId="265"/>
    <cellStyle name="Normal 3" xfId="266"/>
    <cellStyle name="Normal 3 2" xfId="267"/>
    <cellStyle name="Normal 3 3" xfId="268"/>
    <cellStyle name="Normal 3 4" xfId="269"/>
    <cellStyle name="Normal 3 4 2" xfId="270"/>
    <cellStyle name="Normal 3 5" xfId="271"/>
    <cellStyle name="Normal 3 6" xfId="272"/>
    <cellStyle name="Normal 3 7" xfId="273"/>
    <cellStyle name="Normal 3_~1520012" xfId="274"/>
    <cellStyle name="Normal 4" xfId="275"/>
    <cellStyle name="Normal 5" xfId="276"/>
    <cellStyle name="Normal 5 2" xfId="277"/>
    <cellStyle name="Normal 5_20130128_ITS on reporting_Annex I_CA" xfId="278"/>
    <cellStyle name="Normal 6" xfId="279"/>
    <cellStyle name="Normal 7" xfId="280"/>
    <cellStyle name="Normal 7 2" xfId="281"/>
    <cellStyle name="Normal 8" xfId="282"/>
    <cellStyle name="Normal 9" xfId="283"/>
    <cellStyle name="Normale_2011 04 14 Templates for stress test_bcl" xfId="284"/>
    <cellStyle name="normálne_Pr_6_Bd 75-12" xfId="285"/>
    <cellStyle name="normální_List1" xfId="286"/>
    <cellStyle name="Notas" xfId="287"/>
    <cellStyle name="Note" xfId="288"/>
    <cellStyle name="Note 2" xfId="289"/>
    <cellStyle name="Összesen" xfId="290"/>
    <cellStyle name="Output" xfId="291"/>
    <cellStyle name="Output 2" xfId="292"/>
    <cellStyle name="Output 3" xfId="293"/>
    <cellStyle name="Percent" xfId="294"/>
    <cellStyle name="Percent 2" xfId="295"/>
    <cellStyle name="Percent 2 2" xfId="296"/>
    <cellStyle name="Percent 3" xfId="297"/>
    <cellStyle name="Porcentual 2" xfId="298"/>
    <cellStyle name="Porcentual 2 2" xfId="299"/>
    <cellStyle name="Porcentual 2 2 2" xfId="300"/>
    <cellStyle name="Porcentual 2 3" xfId="301"/>
    <cellStyle name="Prozent 2" xfId="302"/>
    <cellStyle name="Prozent 2 2" xfId="303"/>
    <cellStyle name="Rossz" xfId="304"/>
    <cellStyle name="Salida" xfId="305"/>
    <cellStyle name="Semleges" xfId="306"/>
    <cellStyle name="showExposure" xfId="307"/>
    <cellStyle name="showExposure 2" xfId="308"/>
    <cellStyle name="Standard 2" xfId="309"/>
    <cellStyle name="Standard 3" xfId="310"/>
    <cellStyle name="Standard 3 2" xfId="311"/>
    <cellStyle name="Standard 3 2 2" xfId="312"/>
    <cellStyle name="Standard 4" xfId="313"/>
    <cellStyle name="Standard_20100129_1559 Jentsch_COREP ON 20100129 COREP preliminary proposal_CR SA" xfId="314"/>
    <cellStyle name="Számítás" xfId="315"/>
    <cellStyle name="Texto de advertencia" xfId="316"/>
    <cellStyle name="Texto explicativo" xfId="317"/>
    <cellStyle name="Title" xfId="318"/>
    <cellStyle name="Title 2" xfId="319"/>
    <cellStyle name="Título" xfId="320"/>
    <cellStyle name="Título 1" xfId="321"/>
    <cellStyle name="Título 2" xfId="322"/>
    <cellStyle name="Título 3" xfId="323"/>
    <cellStyle name="Título_20091015 DE_Proposed amendments to CR SEC_MKR" xfId="324"/>
    <cellStyle name="Total" xfId="325"/>
    <cellStyle name="Total 2" xfId="326"/>
    <cellStyle name="Warning Text" xfId="327"/>
    <cellStyle name="Warning Text 2" xfId="328"/>
    <cellStyle name="Warning Text 3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49.75390625" style="1" hidden="1" customWidth="1"/>
    <col min="4" max="4" width="8.875" style="1" customWidth="1"/>
    <col min="5" max="5" width="9.125" style="1" hidden="1" customWidth="1"/>
    <col min="6" max="6" width="4.375" style="1" hidden="1" customWidth="1"/>
    <col min="7" max="7" width="9.125" style="1" hidden="1" customWidth="1"/>
    <col min="8" max="8" width="11.75390625" style="1" customWidth="1"/>
    <col min="9" max="9" width="89.375" style="1" bestFit="1" customWidth="1"/>
    <col min="10" max="10" width="21.75390625" style="2" customWidth="1"/>
    <col min="11" max="16384" width="9.125" style="1" customWidth="1"/>
  </cols>
  <sheetData>
    <row r="1" spans="1:10" ht="14.25" hidden="1">
      <c r="A1" s="1" t="s">
        <v>316</v>
      </c>
      <c r="B1" s="1" t="s">
        <v>353</v>
      </c>
      <c r="C1" s="1" t="s">
        <v>326</v>
      </c>
      <c r="D1" s="1" t="s">
        <v>318</v>
      </c>
      <c r="E1" s="1" t="s">
        <v>320</v>
      </c>
      <c r="F1" s="1" t="s">
        <v>325</v>
      </c>
      <c r="G1" s="1" t="s">
        <v>352</v>
      </c>
      <c r="H1" s="1" t="s">
        <v>318</v>
      </c>
      <c r="I1" s="1" t="s">
        <v>318</v>
      </c>
      <c r="J1" s="2" t="s">
        <v>7</v>
      </c>
    </row>
    <row r="2" ht="14.25" hidden="1">
      <c r="A2" s="1" t="s">
        <v>351</v>
      </c>
    </row>
    <row r="3" spans="1:2" ht="14.25" hidden="1">
      <c r="A3" s="1" t="s">
        <v>350</v>
      </c>
      <c r="B3" s="1">
        <v>1</v>
      </c>
    </row>
    <row r="4" spans="1:2" ht="14.25" hidden="1">
      <c r="A4" s="1" t="s">
        <v>349</v>
      </c>
      <c r="B4" s="1" t="s">
        <v>348</v>
      </c>
    </row>
    <row r="5" spans="1:2" ht="14.25" hidden="1">
      <c r="A5" s="1" t="s">
        <v>347</v>
      </c>
      <c r="B5" s="1" t="s">
        <v>346</v>
      </c>
    </row>
    <row r="6" spans="1:2" ht="14.25" hidden="1">
      <c r="A6" s="1" t="s">
        <v>345</v>
      </c>
      <c r="B6" s="1" t="s">
        <v>344</v>
      </c>
    </row>
    <row r="7" spans="1:2" ht="14.25" hidden="1">
      <c r="A7" s="1" t="s">
        <v>343</v>
      </c>
      <c r="B7" s="1" t="s">
        <v>342</v>
      </c>
    </row>
    <row r="8" ht="14.25">
      <c r="A8" s="1" t="s">
        <v>328</v>
      </c>
    </row>
    <row r="9" spans="1:10" ht="14.25">
      <c r="A9" s="1" t="s">
        <v>328</v>
      </c>
      <c r="D9" s="45" t="s">
        <v>341</v>
      </c>
      <c r="J9" s="39" t="s">
        <v>340</v>
      </c>
    </row>
    <row r="10" spans="1:10" ht="14.25">
      <c r="A10" s="1" t="s">
        <v>328</v>
      </c>
      <c r="C10" s="47" t="s">
        <v>895</v>
      </c>
      <c r="D10" s="138" t="s">
        <v>894</v>
      </c>
      <c r="E10" s="139"/>
      <c r="F10" s="139"/>
      <c r="G10" s="139"/>
      <c r="H10" s="140"/>
      <c r="J10" s="46" t="str">
        <f>$C$10</f>
        <v>31.12.2015</v>
      </c>
    </row>
    <row r="11" spans="1:10" ht="14.25">
      <c r="A11" s="1" t="s">
        <v>328</v>
      </c>
      <c r="J11" s="39" t="s">
        <v>339</v>
      </c>
    </row>
    <row r="12" spans="1:10" ht="14.25">
      <c r="A12" s="1" t="s">
        <v>328</v>
      </c>
      <c r="D12" s="45" t="s">
        <v>338</v>
      </c>
      <c r="J12" s="44" t="s">
        <v>337</v>
      </c>
    </row>
    <row r="13" spans="1:10" ht="14.25">
      <c r="A13" s="1" t="s">
        <v>328</v>
      </c>
      <c r="D13" s="43">
        <v>8120</v>
      </c>
      <c r="J13" s="39" t="s">
        <v>336</v>
      </c>
    </row>
    <row r="14" spans="1:10" ht="14.25">
      <c r="A14" s="1" t="s">
        <v>328</v>
      </c>
      <c r="J14" s="41" t="s">
        <v>335</v>
      </c>
    </row>
    <row r="15" spans="1:10" ht="14.25">
      <c r="A15" s="1" t="s">
        <v>328</v>
      </c>
      <c r="J15" s="39" t="s">
        <v>334</v>
      </c>
    </row>
    <row r="16" spans="1:10" ht="14.25">
      <c r="A16" s="1" t="s">
        <v>328</v>
      </c>
      <c r="J16" s="42" t="str">
        <f>IF('C01'!J14="Mesiac",MONTH('C01'!J10)&amp;"."&amp;CHAR(32),IF('C01'!J14="Štvrťrok",ROUNDUP(MONTH('C01'!J10)/3,0)&amp;"."&amp;CHAR(32),IF('C01'!J14="polrok",ROUNDUP(MONTH('C01'!J10)/6,0)&amp;"."&amp;CHAR(32),"")))&amp;'C01'!J14&amp;CHAR(32)&amp;YEAR('C01'!J10)</f>
        <v>4. Štvrťrok 2015</v>
      </c>
    </row>
    <row r="17" spans="1:10" ht="14.25">
      <c r="A17" s="1" t="s">
        <v>328</v>
      </c>
      <c r="J17" s="39" t="s">
        <v>333</v>
      </c>
    </row>
    <row r="18" spans="1:10" ht="14.25">
      <c r="A18" s="1" t="s">
        <v>328</v>
      </c>
      <c r="J18" s="41" t="s">
        <v>896</v>
      </c>
    </row>
    <row r="19" spans="1:10" ht="14.25">
      <c r="A19" s="1" t="s">
        <v>328</v>
      </c>
      <c r="J19" s="39" t="s">
        <v>332</v>
      </c>
    </row>
    <row r="20" spans="1:10" ht="14.25">
      <c r="A20" s="1" t="s">
        <v>328</v>
      </c>
      <c r="J20" s="40" t="s">
        <v>331</v>
      </c>
    </row>
    <row r="21" spans="1:10" ht="14.25">
      <c r="A21" s="1" t="s">
        <v>328</v>
      </c>
      <c r="J21" s="39" t="s">
        <v>330</v>
      </c>
    </row>
    <row r="22" spans="1:10" ht="14.25">
      <c r="A22" s="1" t="s">
        <v>328</v>
      </c>
      <c r="J22" s="38" t="s">
        <v>329</v>
      </c>
    </row>
    <row r="23" ht="15" thickBot="1">
      <c r="A23" s="1" t="s">
        <v>328</v>
      </c>
    </row>
    <row r="24" spans="1:10" ht="19.5" thickBot="1">
      <c r="A24" s="1" t="s">
        <v>328</v>
      </c>
      <c r="D24" s="134" t="s">
        <v>327</v>
      </c>
      <c r="E24" s="135"/>
      <c r="F24" s="135"/>
      <c r="G24" s="135"/>
      <c r="H24" s="136"/>
      <c r="I24" s="136"/>
      <c r="J24" s="137"/>
    </row>
    <row r="25" spans="1:10" ht="14.25" hidden="1">
      <c r="A25" s="1" t="s">
        <v>326</v>
      </c>
      <c r="D25" s="1" t="s">
        <v>317</v>
      </c>
      <c r="H25" s="1" t="s">
        <v>316</v>
      </c>
      <c r="I25" s="1" t="s">
        <v>315</v>
      </c>
      <c r="J25" s="2" t="s">
        <v>314</v>
      </c>
    </row>
    <row r="26" ht="14.25">
      <c r="A26" s="1" t="s">
        <v>318</v>
      </c>
    </row>
    <row r="27" spans="1:10" s="36" customFormat="1" ht="12.75" thickBot="1">
      <c r="A27" s="36" t="s">
        <v>325</v>
      </c>
      <c r="D27" s="36" t="s">
        <v>324</v>
      </c>
      <c r="F27" s="36" t="s">
        <v>323</v>
      </c>
      <c r="H27" s="36" t="s">
        <v>322</v>
      </c>
      <c r="I27" s="36" t="s">
        <v>321</v>
      </c>
      <c r="J27" s="37">
        <v>10</v>
      </c>
    </row>
    <row r="28" spans="1:10" ht="15" hidden="1" thickBot="1">
      <c r="A28" s="1" t="s">
        <v>320</v>
      </c>
      <c r="J28" s="2" t="s">
        <v>319</v>
      </c>
    </row>
    <row r="29" spans="1:10" ht="15">
      <c r="A29" s="6" t="s">
        <v>318</v>
      </c>
      <c r="D29" s="35" t="s">
        <v>317</v>
      </c>
      <c r="E29" s="35"/>
      <c r="F29" s="35"/>
      <c r="G29" s="35"/>
      <c r="H29" s="35" t="s">
        <v>316</v>
      </c>
      <c r="I29" s="35" t="s">
        <v>315</v>
      </c>
      <c r="J29" s="34" t="s">
        <v>314</v>
      </c>
    </row>
    <row r="30" spans="1:10" ht="15">
      <c r="A30" s="6" t="s">
        <v>7</v>
      </c>
      <c r="C30" s="33" t="s">
        <v>311</v>
      </c>
      <c r="D30" s="32" t="s">
        <v>313</v>
      </c>
      <c r="E30" s="32" t="s">
        <v>312</v>
      </c>
      <c r="F30" s="5">
        <v>10</v>
      </c>
      <c r="G30" s="32"/>
      <c r="H30" s="15">
        <v>1</v>
      </c>
      <c r="I30" s="31" t="s">
        <v>311</v>
      </c>
      <c r="J30" s="24">
        <f>'C01'!J87+'C01'!J32+'C01'!J108</f>
        <v>53522</v>
      </c>
    </row>
    <row r="31" spans="1:10" ht="15">
      <c r="A31" s="6" t="s">
        <v>7</v>
      </c>
      <c r="C31" s="26" t="s">
        <v>307</v>
      </c>
      <c r="D31" s="11" t="s">
        <v>310</v>
      </c>
      <c r="E31" s="11" t="s">
        <v>309</v>
      </c>
      <c r="F31" s="5">
        <v>15</v>
      </c>
      <c r="G31" s="11"/>
      <c r="H31" s="30" t="s">
        <v>308</v>
      </c>
      <c r="I31" s="25" t="s">
        <v>307</v>
      </c>
      <c r="J31" s="24">
        <f>'C01'!J87+'C01'!J32</f>
        <v>53522</v>
      </c>
    </row>
    <row r="32" spans="1:10" ht="15">
      <c r="A32" s="6" t="s">
        <v>7</v>
      </c>
      <c r="C32" s="26" t="s">
        <v>303</v>
      </c>
      <c r="D32" s="11" t="s">
        <v>306</v>
      </c>
      <c r="E32" s="11" t="s">
        <v>305</v>
      </c>
      <c r="F32" s="5">
        <v>20</v>
      </c>
      <c r="G32" s="11"/>
      <c r="H32" s="15" t="s">
        <v>304</v>
      </c>
      <c r="I32" s="25" t="s">
        <v>303</v>
      </c>
      <c r="J32" s="24">
        <f>('C01'!J33+'C01'!J43+'C01'!J48+'C01'!J49+'C01'!J50+'C01'!J51+'C01'!J52+'C01'!J53+'C01'!J54+'C01'!J60+'C01'!J64+'C01'!J67+'C01'!J68+'C01'!J69+'C01'!J73+'C01'!J74+'C01'!J75+'C01'!J76+'C01'!J77+'C01'!J78+'C01'!J79+'C01'!J80+'C01'!J81+'C01'!J82+'C01'!J83+'C01'!J84+'C01'!J85+'C01'!J86)</f>
        <v>53522</v>
      </c>
    </row>
    <row r="33" spans="1:10" ht="15">
      <c r="A33" s="6" t="s">
        <v>7</v>
      </c>
      <c r="C33" s="18" t="s">
        <v>299</v>
      </c>
      <c r="D33" s="11" t="s">
        <v>302</v>
      </c>
      <c r="E33" s="11" t="s">
        <v>301</v>
      </c>
      <c r="F33" s="5">
        <v>30</v>
      </c>
      <c r="G33" s="11"/>
      <c r="H33" s="15" t="s">
        <v>300</v>
      </c>
      <c r="I33" s="17" t="s">
        <v>299</v>
      </c>
      <c r="J33" s="24">
        <f>'C01'!J34+'C01'!J37+'C01'!J38+'C01'!J42</f>
        <v>25121</v>
      </c>
    </row>
    <row r="34" spans="1:10" ht="15">
      <c r="A34" s="6" t="s">
        <v>7</v>
      </c>
      <c r="C34" s="21" t="s">
        <v>295</v>
      </c>
      <c r="D34" s="11" t="s">
        <v>298</v>
      </c>
      <c r="E34" s="11" t="s">
        <v>297</v>
      </c>
      <c r="F34" s="5">
        <v>40</v>
      </c>
      <c r="G34" s="11"/>
      <c r="H34" s="22" t="s">
        <v>296</v>
      </c>
      <c r="I34" s="21" t="s">
        <v>295</v>
      </c>
      <c r="J34" s="13">
        <v>25121</v>
      </c>
    </row>
    <row r="35" spans="1:10" ht="30">
      <c r="A35" s="6" t="s">
        <v>7</v>
      </c>
      <c r="C35" s="21" t="s">
        <v>294</v>
      </c>
      <c r="D35" s="11" t="s">
        <v>293</v>
      </c>
      <c r="E35" s="11" t="s">
        <v>292</v>
      </c>
      <c r="F35" s="5">
        <v>45</v>
      </c>
      <c r="G35" s="11"/>
      <c r="H35" s="29" t="s">
        <v>291</v>
      </c>
      <c r="I35" s="28" t="s">
        <v>290</v>
      </c>
      <c r="J35" s="13">
        <v>0</v>
      </c>
    </row>
    <row r="36" spans="1:10" ht="21.75" customHeight="1">
      <c r="A36" s="6" t="s">
        <v>7</v>
      </c>
      <c r="C36" s="21" t="s">
        <v>121</v>
      </c>
      <c r="D36" s="11" t="s">
        <v>289</v>
      </c>
      <c r="E36" s="11" t="s">
        <v>288</v>
      </c>
      <c r="F36" s="5">
        <v>50</v>
      </c>
      <c r="G36" s="11"/>
      <c r="H36" s="27" t="s">
        <v>287</v>
      </c>
      <c r="I36" s="21" t="s">
        <v>121</v>
      </c>
      <c r="J36" s="13">
        <v>0</v>
      </c>
    </row>
    <row r="37" spans="1:10" ht="15">
      <c r="A37" s="6" t="s">
        <v>7</v>
      </c>
      <c r="C37" s="21" t="s">
        <v>56</v>
      </c>
      <c r="D37" s="11" t="s">
        <v>286</v>
      </c>
      <c r="E37" s="11" t="s">
        <v>285</v>
      </c>
      <c r="F37" s="5">
        <v>60</v>
      </c>
      <c r="G37" s="11"/>
      <c r="H37" s="22" t="s">
        <v>284</v>
      </c>
      <c r="I37" s="21" t="s">
        <v>56</v>
      </c>
      <c r="J37" s="13">
        <v>0</v>
      </c>
    </row>
    <row r="38" spans="1:10" ht="15">
      <c r="A38" s="6" t="s">
        <v>7</v>
      </c>
      <c r="C38" s="21" t="s">
        <v>280</v>
      </c>
      <c r="D38" s="11" t="s">
        <v>283</v>
      </c>
      <c r="E38" s="11" t="s">
        <v>282</v>
      </c>
      <c r="F38" s="5">
        <v>70</v>
      </c>
      <c r="G38" s="11"/>
      <c r="H38" s="22" t="s">
        <v>281</v>
      </c>
      <c r="I38" s="21" t="s">
        <v>280</v>
      </c>
      <c r="J38" s="24">
        <f>'C01'!J39+'C01'!J40+'C01'!J41</f>
        <v>0</v>
      </c>
    </row>
    <row r="39" spans="1:10" ht="15">
      <c r="A39" s="6" t="s">
        <v>7</v>
      </c>
      <c r="C39" s="23" t="s">
        <v>276</v>
      </c>
      <c r="D39" s="11" t="s">
        <v>279</v>
      </c>
      <c r="E39" s="11" t="s">
        <v>278</v>
      </c>
      <c r="F39" s="5">
        <v>80</v>
      </c>
      <c r="G39" s="11"/>
      <c r="H39" s="22" t="s">
        <v>277</v>
      </c>
      <c r="I39" s="23" t="s">
        <v>276</v>
      </c>
      <c r="J39" s="13">
        <v>0</v>
      </c>
    </row>
    <row r="40" spans="1:10" ht="15">
      <c r="A40" s="6" t="s">
        <v>7</v>
      </c>
      <c r="C40" s="23" t="s">
        <v>272</v>
      </c>
      <c r="D40" s="11" t="s">
        <v>275</v>
      </c>
      <c r="E40" s="11" t="s">
        <v>274</v>
      </c>
      <c r="F40" s="5">
        <v>90</v>
      </c>
      <c r="G40" s="11"/>
      <c r="H40" s="22" t="s">
        <v>273</v>
      </c>
      <c r="I40" s="23" t="s">
        <v>272</v>
      </c>
      <c r="J40" s="13">
        <v>0</v>
      </c>
    </row>
    <row r="41" spans="1:10" ht="15">
      <c r="A41" s="6" t="s">
        <v>7</v>
      </c>
      <c r="C41" s="23" t="s">
        <v>268</v>
      </c>
      <c r="D41" s="11" t="s">
        <v>271</v>
      </c>
      <c r="E41" s="11" t="s">
        <v>270</v>
      </c>
      <c r="F41" s="5">
        <v>91</v>
      </c>
      <c r="G41" s="11"/>
      <c r="H41" s="22" t="s">
        <v>269</v>
      </c>
      <c r="I41" s="23" t="s">
        <v>268</v>
      </c>
      <c r="J41" s="13">
        <v>0</v>
      </c>
    </row>
    <row r="42" spans="1:10" ht="18" customHeight="1">
      <c r="A42" s="6" t="s">
        <v>7</v>
      </c>
      <c r="C42" s="21" t="s">
        <v>264</v>
      </c>
      <c r="D42" s="11" t="s">
        <v>267</v>
      </c>
      <c r="E42" s="11" t="s">
        <v>266</v>
      </c>
      <c r="F42" s="5">
        <v>92</v>
      </c>
      <c r="G42" s="11"/>
      <c r="H42" s="22" t="s">
        <v>265</v>
      </c>
      <c r="I42" s="21" t="s">
        <v>264</v>
      </c>
      <c r="J42" s="13">
        <v>0</v>
      </c>
    </row>
    <row r="43" spans="1:10" ht="15">
      <c r="A43" s="6" t="s">
        <v>7</v>
      </c>
      <c r="C43" s="18" t="s">
        <v>261</v>
      </c>
      <c r="D43" s="11">
        <v>130</v>
      </c>
      <c r="E43" s="11" t="s">
        <v>263</v>
      </c>
      <c r="F43" s="5">
        <v>130</v>
      </c>
      <c r="G43" s="11"/>
      <c r="H43" s="15" t="s">
        <v>262</v>
      </c>
      <c r="I43" s="17" t="s">
        <v>261</v>
      </c>
      <c r="J43" s="24">
        <f>'C01'!J44+'C01'!J45</f>
        <v>21843</v>
      </c>
    </row>
    <row r="44" spans="1:10" ht="15">
      <c r="A44" s="6" t="s">
        <v>7</v>
      </c>
      <c r="C44" s="21" t="s">
        <v>258</v>
      </c>
      <c r="D44" s="11">
        <v>140</v>
      </c>
      <c r="E44" s="11" t="s">
        <v>260</v>
      </c>
      <c r="F44" s="5">
        <v>140</v>
      </c>
      <c r="G44" s="11"/>
      <c r="H44" s="22" t="s">
        <v>259</v>
      </c>
      <c r="I44" s="21" t="s">
        <v>258</v>
      </c>
      <c r="J44" s="13">
        <v>21843</v>
      </c>
    </row>
    <row r="45" spans="1:10" ht="15">
      <c r="A45" s="6" t="s">
        <v>7</v>
      </c>
      <c r="C45" s="21" t="s">
        <v>255</v>
      </c>
      <c r="D45" s="11">
        <v>150</v>
      </c>
      <c r="E45" s="11" t="s">
        <v>257</v>
      </c>
      <c r="F45" s="5">
        <v>150</v>
      </c>
      <c r="G45" s="11"/>
      <c r="H45" s="22" t="s">
        <v>256</v>
      </c>
      <c r="I45" s="21" t="s">
        <v>255</v>
      </c>
      <c r="J45" s="24">
        <f>'C01'!J46+'C01'!J47</f>
        <v>0</v>
      </c>
    </row>
    <row r="46" spans="1:10" ht="21" customHeight="1">
      <c r="A46" s="6" t="s">
        <v>7</v>
      </c>
      <c r="C46" s="23" t="s">
        <v>252</v>
      </c>
      <c r="D46" s="11">
        <v>160</v>
      </c>
      <c r="E46" s="11" t="s">
        <v>254</v>
      </c>
      <c r="F46" s="5">
        <v>160</v>
      </c>
      <c r="G46" s="11"/>
      <c r="H46" s="22" t="s">
        <v>253</v>
      </c>
      <c r="I46" s="23" t="s">
        <v>252</v>
      </c>
      <c r="J46" s="13">
        <v>0</v>
      </c>
    </row>
    <row r="47" spans="1:10" ht="15.75" customHeight="1">
      <c r="A47" s="6" t="s">
        <v>7</v>
      </c>
      <c r="C47" s="23" t="s">
        <v>249</v>
      </c>
      <c r="D47" s="11">
        <v>170</v>
      </c>
      <c r="E47" s="11" t="s">
        <v>251</v>
      </c>
      <c r="F47" s="5">
        <v>170</v>
      </c>
      <c r="G47" s="11"/>
      <c r="H47" s="22" t="s">
        <v>250</v>
      </c>
      <c r="I47" s="23" t="s">
        <v>249</v>
      </c>
      <c r="J47" s="13">
        <v>0</v>
      </c>
    </row>
    <row r="48" spans="1:10" ht="15">
      <c r="A48" s="6" t="s">
        <v>7</v>
      </c>
      <c r="C48" s="18" t="s">
        <v>246</v>
      </c>
      <c r="D48" s="11">
        <v>180</v>
      </c>
      <c r="E48" s="11" t="s">
        <v>248</v>
      </c>
      <c r="F48" s="5">
        <v>180</v>
      </c>
      <c r="G48" s="11"/>
      <c r="H48" s="15" t="s">
        <v>247</v>
      </c>
      <c r="I48" s="17" t="s">
        <v>246</v>
      </c>
      <c r="J48" s="13">
        <v>2300</v>
      </c>
    </row>
    <row r="49" spans="1:10" ht="15">
      <c r="A49" s="6" t="s">
        <v>7</v>
      </c>
      <c r="C49" s="18" t="s">
        <v>243</v>
      </c>
      <c r="D49" s="11">
        <v>200</v>
      </c>
      <c r="E49" s="11" t="s">
        <v>245</v>
      </c>
      <c r="F49" s="5">
        <v>200</v>
      </c>
      <c r="G49" s="11"/>
      <c r="H49" s="15" t="s">
        <v>244</v>
      </c>
      <c r="I49" s="17" t="s">
        <v>243</v>
      </c>
      <c r="J49" s="13">
        <v>4692</v>
      </c>
    </row>
    <row r="50" spans="1:10" ht="15">
      <c r="A50" s="6" t="s">
        <v>7</v>
      </c>
      <c r="C50" s="18" t="s">
        <v>240</v>
      </c>
      <c r="D50" s="11">
        <v>210</v>
      </c>
      <c r="E50" s="11" t="s">
        <v>242</v>
      </c>
      <c r="F50" s="5">
        <v>210</v>
      </c>
      <c r="G50" s="11"/>
      <c r="H50" s="15" t="s">
        <v>241</v>
      </c>
      <c r="I50" s="17" t="s">
        <v>240</v>
      </c>
      <c r="J50" s="13">
        <v>0</v>
      </c>
    </row>
    <row r="51" spans="1:10" ht="15">
      <c r="A51" s="6" t="s">
        <v>7</v>
      </c>
      <c r="C51" s="16" t="s">
        <v>237</v>
      </c>
      <c r="D51" s="11">
        <v>220</v>
      </c>
      <c r="E51" s="11" t="s">
        <v>239</v>
      </c>
      <c r="F51" s="5">
        <v>220</v>
      </c>
      <c r="G51" s="11"/>
      <c r="H51" s="15" t="s">
        <v>238</v>
      </c>
      <c r="I51" s="14" t="s">
        <v>237</v>
      </c>
      <c r="J51" s="13">
        <v>0</v>
      </c>
    </row>
    <row r="52" spans="1:10" ht="15">
      <c r="A52" s="6" t="s">
        <v>7</v>
      </c>
      <c r="C52" s="16" t="s">
        <v>234</v>
      </c>
      <c r="D52" s="11">
        <v>230</v>
      </c>
      <c r="E52" s="11" t="s">
        <v>236</v>
      </c>
      <c r="F52" s="5">
        <v>230</v>
      </c>
      <c r="G52" s="11"/>
      <c r="H52" s="15" t="s">
        <v>235</v>
      </c>
      <c r="I52" s="14" t="s">
        <v>234</v>
      </c>
      <c r="J52" s="13">
        <v>0</v>
      </c>
    </row>
    <row r="53" spans="1:10" ht="15">
      <c r="A53" s="6" t="s">
        <v>7</v>
      </c>
      <c r="C53" s="16" t="s">
        <v>231</v>
      </c>
      <c r="D53" s="11">
        <v>240</v>
      </c>
      <c r="E53" s="11" t="s">
        <v>233</v>
      </c>
      <c r="F53" s="5">
        <v>240</v>
      </c>
      <c r="G53" s="11"/>
      <c r="H53" s="15" t="s">
        <v>232</v>
      </c>
      <c r="I53" s="14" t="s">
        <v>231</v>
      </c>
      <c r="J53" s="13">
        <v>0</v>
      </c>
    </row>
    <row r="54" spans="1:10" ht="15">
      <c r="A54" s="6" t="s">
        <v>7</v>
      </c>
      <c r="C54" s="16" t="s">
        <v>228</v>
      </c>
      <c r="D54" s="11">
        <v>250</v>
      </c>
      <c r="E54" s="11" t="s">
        <v>230</v>
      </c>
      <c r="F54" s="5">
        <v>250</v>
      </c>
      <c r="G54" s="11"/>
      <c r="H54" s="15" t="s">
        <v>229</v>
      </c>
      <c r="I54" s="14" t="s">
        <v>228</v>
      </c>
      <c r="J54" s="24">
        <f>('C01'!J55+'C01'!J56+'C01'!J57+'C01'!J58+'C01'!J59)</f>
        <v>0</v>
      </c>
    </row>
    <row r="55" spans="1:10" ht="17.25" customHeight="1">
      <c r="A55" s="6" t="s">
        <v>7</v>
      </c>
      <c r="C55" s="21" t="s">
        <v>225</v>
      </c>
      <c r="D55" s="11">
        <v>260</v>
      </c>
      <c r="E55" s="11" t="s">
        <v>227</v>
      </c>
      <c r="F55" s="5">
        <v>260</v>
      </c>
      <c r="G55" s="11"/>
      <c r="H55" s="22" t="s">
        <v>226</v>
      </c>
      <c r="I55" s="21" t="s">
        <v>225</v>
      </c>
      <c r="J55" s="13">
        <v>0</v>
      </c>
    </row>
    <row r="56" spans="1:10" ht="15">
      <c r="A56" s="6" t="s">
        <v>7</v>
      </c>
      <c r="C56" s="21" t="s">
        <v>222</v>
      </c>
      <c r="D56" s="11">
        <v>270</v>
      </c>
      <c r="E56" s="11" t="s">
        <v>224</v>
      </c>
      <c r="F56" s="5">
        <v>270</v>
      </c>
      <c r="G56" s="11"/>
      <c r="H56" s="22" t="s">
        <v>223</v>
      </c>
      <c r="I56" s="21" t="s">
        <v>222</v>
      </c>
      <c r="J56" s="13">
        <v>0</v>
      </c>
    </row>
    <row r="57" spans="1:10" ht="28.5" customHeight="1">
      <c r="A57" s="6" t="s">
        <v>7</v>
      </c>
      <c r="C57" s="21" t="s">
        <v>219</v>
      </c>
      <c r="D57" s="11">
        <v>280</v>
      </c>
      <c r="E57" s="11" t="s">
        <v>221</v>
      </c>
      <c r="F57" s="5">
        <v>280</v>
      </c>
      <c r="G57" s="11"/>
      <c r="H57" s="22" t="s">
        <v>220</v>
      </c>
      <c r="I57" s="21" t="s">
        <v>219</v>
      </c>
      <c r="J57" s="13">
        <v>0</v>
      </c>
    </row>
    <row r="58" spans="1:10" ht="32.25" customHeight="1">
      <c r="A58" s="6" t="s">
        <v>7</v>
      </c>
      <c r="C58" s="21" t="s">
        <v>216</v>
      </c>
      <c r="D58" s="11">
        <v>285</v>
      </c>
      <c r="E58" s="11" t="s">
        <v>218</v>
      </c>
      <c r="F58" s="5">
        <v>285</v>
      </c>
      <c r="G58" s="11"/>
      <c r="H58" s="22" t="s">
        <v>217</v>
      </c>
      <c r="I58" s="21" t="s">
        <v>216</v>
      </c>
      <c r="J58" s="13">
        <v>0</v>
      </c>
    </row>
    <row r="59" spans="1:10" ht="19.5" customHeight="1">
      <c r="A59" s="6" t="s">
        <v>7</v>
      </c>
      <c r="C59" s="21" t="s">
        <v>213</v>
      </c>
      <c r="D59" s="11">
        <v>290</v>
      </c>
      <c r="E59" s="11" t="s">
        <v>215</v>
      </c>
      <c r="F59" s="5">
        <v>290</v>
      </c>
      <c r="G59" s="11"/>
      <c r="H59" s="22" t="s">
        <v>214</v>
      </c>
      <c r="I59" s="21" t="s">
        <v>213</v>
      </c>
      <c r="J59" s="13">
        <v>0</v>
      </c>
    </row>
    <row r="60" spans="1:10" ht="15">
      <c r="A60" s="6" t="s">
        <v>7</v>
      </c>
      <c r="C60" s="18" t="s">
        <v>210</v>
      </c>
      <c r="D60" s="11">
        <v>300</v>
      </c>
      <c r="E60" s="11" t="s">
        <v>212</v>
      </c>
      <c r="F60" s="5">
        <v>300</v>
      </c>
      <c r="G60" s="11"/>
      <c r="H60" s="15" t="s">
        <v>211</v>
      </c>
      <c r="I60" s="17" t="s">
        <v>210</v>
      </c>
      <c r="J60" s="24">
        <f>('C01'!J61+'C01'!J62+'C01'!J63)</f>
        <v>0</v>
      </c>
    </row>
    <row r="61" spans="1:10" ht="15">
      <c r="A61" s="6" t="s">
        <v>7</v>
      </c>
      <c r="C61" s="21" t="s">
        <v>207</v>
      </c>
      <c r="D61" s="11">
        <v>310</v>
      </c>
      <c r="E61" s="11" t="s">
        <v>209</v>
      </c>
      <c r="F61" s="5">
        <v>310</v>
      </c>
      <c r="G61" s="11"/>
      <c r="H61" s="22" t="s">
        <v>208</v>
      </c>
      <c r="I61" s="21" t="s">
        <v>207</v>
      </c>
      <c r="J61" s="13">
        <v>0</v>
      </c>
    </row>
    <row r="62" spans="1:10" ht="20.25" customHeight="1">
      <c r="A62" s="6" t="s">
        <v>7</v>
      </c>
      <c r="C62" s="21" t="s">
        <v>204</v>
      </c>
      <c r="D62" s="11">
        <v>320</v>
      </c>
      <c r="E62" s="11" t="s">
        <v>206</v>
      </c>
      <c r="F62" s="5">
        <v>320</v>
      </c>
      <c r="G62" s="11"/>
      <c r="H62" s="22" t="s">
        <v>205</v>
      </c>
      <c r="I62" s="21" t="s">
        <v>204</v>
      </c>
      <c r="J62" s="13">
        <v>0</v>
      </c>
    </row>
    <row r="63" spans="1:10" ht="15">
      <c r="A63" s="6" t="s">
        <v>7</v>
      </c>
      <c r="C63" s="21" t="s">
        <v>201</v>
      </c>
      <c r="D63" s="11">
        <v>330</v>
      </c>
      <c r="E63" s="11" t="s">
        <v>203</v>
      </c>
      <c r="F63" s="5">
        <v>330</v>
      </c>
      <c r="G63" s="11"/>
      <c r="H63" s="22" t="s">
        <v>202</v>
      </c>
      <c r="I63" s="21" t="s">
        <v>201</v>
      </c>
      <c r="J63" s="13">
        <v>0</v>
      </c>
    </row>
    <row r="64" spans="1:10" ht="15">
      <c r="A64" s="6" t="s">
        <v>7</v>
      </c>
      <c r="C64" s="18" t="s">
        <v>198</v>
      </c>
      <c r="D64" s="11">
        <v>340</v>
      </c>
      <c r="E64" s="11" t="s">
        <v>200</v>
      </c>
      <c r="F64" s="5">
        <v>340</v>
      </c>
      <c r="G64" s="11"/>
      <c r="H64" s="15" t="s">
        <v>199</v>
      </c>
      <c r="I64" s="17" t="s">
        <v>198</v>
      </c>
      <c r="J64" s="24">
        <f>'C01'!J65+'C01'!J66</f>
        <v>-434</v>
      </c>
    </row>
    <row r="65" spans="1:10" ht="21" customHeight="1">
      <c r="A65" s="6" t="s">
        <v>7</v>
      </c>
      <c r="C65" s="21" t="s">
        <v>195</v>
      </c>
      <c r="D65" s="11">
        <v>350</v>
      </c>
      <c r="E65" s="11" t="s">
        <v>197</v>
      </c>
      <c r="F65" s="5">
        <v>350</v>
      </c>
      <c r="G65" s="11"/>
      <c r="H65" s="22" t="s">
        <v>196</v>
      </c>
      <c r="I65" s="21" t="s">
        <v>195</v>
      </c>
      <c r="J65" s="13">
        <v>-434</v>
      </c>
    </row>
    <row r="66" spans="1:10" ht="21" customHeight="1">
      <c r="A66" s="6" t="s">
        <v>7</v>
      </c>
      <c r="C66" s="21" t="s">
        <v>192</v>
      </c>
      <c r="D66" s="11">
        <v>360</v>
      </c>
      <c r="E66" s="11" t="s">
        <v>194</v>
      </c>
      <c r="F66" s="5">
        <v>360</v>
      </c>
      <c r="G66" s="11"/>
      <c r="H66" s="22" t="s">
        <v>193</v>
      </c>
      <c r="I66" s="21" t="s">
        <v>192</v>
      </c>
      <c r="J66" s="13">
        <v>0</v>
      </c>
    </row>
    <row r="67" spans="1:10" ht="39" customHeight="1">
      <c r="A67" s="6" t="s">
        <v>7</v>
      </c>
      <c r="C67" s="18" t="s">
        <v>189</v>
      </c>
      <c r="D67" s="11">
        <v>370</v>
      </c>
      <c r="E67" s="11" t="s">
        <v>191</v>
      </c>
      <c r="F67" s="5">
        <v>370</v>
      </c>
      <c r="G67" s="11"/>
      <c r="H67" s="15" t="s">
        <v>190</v>
      </c>
      <c r="I67" s="17" t="s">
        <v>189</v>
      </c>
      <c r="J67" s="13">
        <v>0</v>
      </c>
    </row>
    <row r="68" spans="1:10" ht="22.5" customHeight="1">
      <c r="A68" s="6" t="s">
        <v>7</v>
      </c>
      <c r="C68" s="18" t="s">
        <v>186</v>
      </c>
      <c r="D68" s="11">
        <v>380</v>
      </c>
      <c r="E68" s="11" t="s">
        <v>188</v>
      </c>
      <c r="F68" s="5">
        <v>380</v>
      </c>
      <c r="G68" s="11"/>
      <c r="H68" s="15" t="s">
        <v>187</v>
      </c>
      <c r="I68" s="17" t="s">
        <v>186</v>
      </c>
      <c r="J68" s="13">
        <v>0</v>
      </c>
    </row>
    <row r="69" spans="1:10" ht="19.5" customHeight="1">
      <c r="A69" s="6" t="s">
        <v>7</v>
      </c>
      <c r="C69" s="18" t="s">
        <v>181</v>
      </c>
      <c r="D69" s="11">
        <v>390</v>
      </c>
      <c r="E69" s="11" t="s">
        <v>185</v>
      </c>
      <c r="F69" s="5">
        <v>390</v>
      </c>
      <c r="G69" s="11"/>
      <c r="H69" s="15" t="s">
        <v>184</v>
      </c>
      <c r="I69" s="17" t="s">
        <v>181</v>
      </c>
      <c r="J69" s="24">
        <f>('C01'!J70+'C01'!J71+'C01'!J72)</f>
        <v>0</v>
      </c>
    </row>
    <row r="70" spans="1:10" ht="18.75" customHeight="1">
      <c r="A70" s="6" t="s">
        <v>7</v>
      </c>
      <c r="C70" s="21" t="s">
        <v>181</v>
      </c>
      <c r="D70" s="11">
        <v>400</v>
      </c>
      <c r="E70" s="11" t="s">
        <v>183</v>
      </c>
      <c r="F70" s="5">
        <v>400</v>
      </c>
      <c r="G70" s="11"/>
      <c r="H70" s="22" t="s">
        <v>182</v>
      </c>
      <c r="I70" s="21" t="s">
        <v>181</v>
      </c>
      <c r="J70" s="13">
        <v>0</v>
      </c>
    </row>
    <row r="71" spans="1:10" ht="15.75" customHeight="1">
      <c r="A71" s="6" t="s">
        <v>7</v>
      </c>
      <c r="C71" s="21" t="s">
        <v>178</v>
      </c>
      <c r="D71" s="11">
        <v>410</v>
      </c>
      <c r="E71" s="11" t="s">
        <v>180</v>
      </c>
      <c r="F71" s="5">
        <v>410</v>
      </c>
      <c r="G71" s="11"/>
      <c r="H71" s="22" t="s">
        <v>179</v>
      </c>
      <c r="I71" s="21" t="s">
        <v>178</v>
      </c>
      <c r="J71" s="13">
        <v>0</v>
      </c>
    </row>
    <row r="72" spans="1:10" ht="30.75" customHeight="1">
      <c r="A72" s="6" t="s">
        <v>7</v>
      </c>
      <c r="C72" s="21" t="s">
        <v>175</v>
      </c>
      <c r="D72" s="11">
        <v>420</v>
      </c>
      <c r="E72" s="11" t="s">
        <v>177</v>
      </c>
      <c r="F72" s="5">
        <v>420</v>
      </c>
      <c r="G72" s="11"/>
      <c r="H72" s="22" t="s">
        <v>176</v>
      </c>
      <c r="I72" s="21" t="s">
        <v>175</v>
      </c>
      <c r="J72" s="13">
        <v>0</v>
      </c>
    </row>
    <row r="73" spans="1:10" ht="15">
      <c r="A73" s="6" t="s">
        <v>7</v>
      </c>
      <c r="C73" s="18" t="s">
        <v>172</v>
      </c>
      <c r="D73" s="11">
        <v>430</v>
      </c>
      <c r="E73" s="11" t="s">
        <v>174</v>
      </c>
      <c r="F73" s="5">
        <v>430</v>
      </c>
      <c r="G73" s="11"/>
      <c r="H73" s="15" t="s">
        <v>173</v>
      </c>
      <c r="I73" s="17" t="s">
        <v>172</v>
      </c>
      <c r="J73" s="13">
        <v>0</v>
      </c>
    </row>
    <row r="74" spans="1:10" ht="17.25" customHeight="1">
      <c r="A74" s="6" t="s">
        <v>7</v>
      </c>
      <c r="C74" s="18" t="s">
        <v>169</v>
      </c>
      <c r="D74" s="11">
        <v>440</v>
      </c>
      <c r="E74" s="11" t="s">
        <v>171</v>
      </c>
      <c r="F74" s="5">
        <v>440</v>
      </c>
      <c r="G74" s="11"/>
      <c r="H74" s="15" t="s">
        <v>170</v>
      </c>
      <c r="I74" s="17" t="s">
        <v>169</v>
      </c>
      <c r="J74" s="13">
        <v>0</v>
      </c>
    </row>
    <row r="75" spans="1:10" ht="30.75" customHeight="1">
      <c r="A75" s="6" t="s">
        <v>7</v>
      </c>
      <c r="C75" s="18" t="s">
        <v>166</v>
      </c>
      <c r="D75" s="11">
        <v>450</v>
      </c>
      <c r="E75" s="11" t="s">
        <v>168</v>
      </c>
      <c r="F75" s="5">
        <v>450</v>
      </c>
      <c r="G75" s="11"/>
      <c r="H75" s="15" t="s">
        <v>167</v>
      </c>
      <c r="I75" s="17" t="s">
        <v>166</v>
      </c>
      <c r="J75" s="13">
        <v>0</v>
      </c>
    </row>
    <row r="76" spans="1:10" ht="21.75" customHeight="1">
      <c r="A76" s="6" t="s">
        <v>7</v>
      </c>
      <c r="C76" s="18" t="s">
        <v>163</v>
      </c>
      <c r="D76" s="11">
        <v>460</v>
      </c>
      <c r="E76" s="11" t="s">
        <v>165</v>
      </c>
      <c r="F76" s="5">
        <v>460</v>
      </c>
      <c r="G76" s="11"/>
      <c r="H76" s="15" t="s">
        <v>164</v>
      </c>
      <c r="I76" s="17" t="s">
        <v>163</v>
      </c>
      <c r="J76" s="13">
        <v>0</v>
      </c>
    </row>
    <row r="77" spans="1:10" ht="15.75" customHeight="1">
      <c r="A77" s="6" t="s">
        <v>7</v>
      </c>
      <c r="C77" s="18" t="s">
        <v>160</v>
      </c>
      <c r="D77" s="11">
        <v>470</v>
      </c>
      <c r="E77" s="11" t="s">
        <v>162</v>
      </c>
      <c r="F77" s="5">
        <v>470</v>
      </c>
      <c r="G77" s="11"/>
      <c r="H77" s="15" t="s">
        <v>161</v>
      </c>
      <c r="I77" s="17" t="s">
        <v>160</v>
      </c>
      <c r="J77" s="13">
        <v>0</v>
      </c>
    </row>
    <row r="78" spans="1:10" ht="31.5" customHeight="1">
      <c r="A78" s="6" t="s">
        <v>7</v>
      </c>
      <c r="C78" s="18" t="s">
        <v>157</v>
      </c>
      <c r="D78" s="11">
        <v>471</v>
      </c>
      <c r="E78" s="11" t="s">
        <v>159</v>
      </c>
      <c r="F78" s="5">
        <v>471</v>
      </c>
      <c r="G78" s="11"/>
      <c r="H78" s="15" t="s">
        <v>158</v>
      </c>
      <c r="I78" s="17" t="s">
        <v>157</v>
      </c>
      <c r="J78" s="13">
        <v>0</v>
      </c>
    </row>
    <row r="79" spans="1:10" ht="30.75" customHeight="1">
      <c r="A79" s="6" t="s">
        <v>7</v>
      </c>
      <c r="C79" s="18" t="s">
        <v>154</v>
      </c>
      <c r="D79" s="11">
        <v>472</v>
      </c>
      <c r="E79" s="11" t="s">
        <v>156</v>
      </c>
      <c r="F79" s="5">
        <v>472</v>
      </c>
      <c r="G79" s="11"/>
      <c r="H79" s="15" t="s">
        <v>155</v>
      </c>
      <c r="I79" s="17" t="s">
        <v>154</v>
      </c>
      <c r="J79" s="13">
        <v>0</v>
      </c>
    </row>
    <row r="80" spans="1:10" ht="30">
      <c r="A80" s="6" t="s">
        <v>7</v>
      </c>
      <c r="C80" s="18" t="s">
        <v>151</v>
      </c>
      <c r="D80" s="11">
        <v>480</v>
      </c>
      <c r="E80" s="11" t="s">
        <v>153</v>
      </c>
      <c r="F80" s="5">
        <v>480</v>
      </c>
      <c r="G80" s="11"/>
      <c r="H80" s="15" t="s">
        <v>152</v>
      </c>
      <c r="I80" s="17" t="s">
        <v>151</v>
      </c>
      <c r="J80" s="13">
        <v>0</v>
      </c>
    </row>
    <row r="81" spans="1:10" ht="28.5" customHeight="1">
      <c r="A81" s="6" t="s">
        <v>7</v>
      </c>
      <c r="C81" s="18" t="s">
        <v>148</v>
      </c>
      <c r="D81" s="11">
        <v>490</v>
      </c>
      <c r="E81" s="11" t="s">
        <v>150</v>
      </c>
      <c r="F81" s="5">
        <v>490</v>
      </c>
      <c r="G81" s="11"/>
      <c r="H81" s="15" t="s">
        <v>149</v>
      </c>
      <c r="I81" s="17" t="s">
        <v>148</v>
      </c>
      <c r="J81" s="13">
        <v>0</v>
      </c>
    </row>
    <row r="82" spans="1:10" ht="24" customHeight="1">
      <c r="A82" s="6" t="s">
        <v>7</v>
      </c>
      <c r="C82" s="18" t="s">
        <v>145</v>
      </c>
      <c r="D82" s="11">
        <v>500</v>
      </c>
      <c r="E82" s="11" t="s">
        <v>147</v>
      </c>
      <c r="F82" s="5">
        <v>500</v>
      </c>
      <c r="G82" s="11"/>
      <c r="H82" s="15" t="s">
        <v>146</v>
      </c>
      <c r="I82" s="17" t="s">
        <v>145</v>
      </c>
      <c r="J82" s="13">
        <v>0</v>
      </c>
    </row>
    <row r="83" spans="1:10" ht="15">
      <c r="A83" s="6" t="s">
        <v>7</v>
      </c>
      <c r="C83" s="16" t="s">
        <v>142</v>
      </c>
      <c r="D83" s="11">
        <v>510</v>
      </c>
      <c r="E83" s="11" t="s">
        <v>144</v>
      </c>
      <c r="F83" s="5">
        <v>510</v>
      </c>
      <c r="G83" s="11"/>
      <c r="H83" s="15" t="s">
        <v>143</v>
      </c>
      <c r="I83" s="14" t="s">
        <v>142</v>
      </c>
      <c r="J83" s="13">
        <v>0</v>
      </c>
    </row>
    <row r="84" spans="1:10" ht="15">
      <c r="A84" s="6" t="s">
        <v>7</v>
      </c>
      <c r="C84" s="16" t="s">
        <v>139</v>
      </c>
      <c r="D84" s="11">
        <v>520</v>
      </c>
      <c r="E84" s="11" t="s">
        <v>141</v>
      </c>
      <c r="F84" s="5">
        <v>520</v>
      </c>
      <c r="G84" s="11"/>
      <c r="H84" s="15" t="s">
        <v>140</v>
      </c>
      <c r="I84" s="14" t="s">
        <v>139</v>
      </c>
      <c r="J84" s="13">
        <v>0</v>
      </c>
    </row>
    <row r="85" spans="1:10" ht="15">
      <c r="A85" s="6" t="s">
        <v>7</v>
      </c>
      <c r="C85" s="16" t="s">
        <v>136</v>
      </c>
      <c r="D85" s="11">
        <v>524</v>
      </c>
      <c r="E85" s="11" t="s">
        <v>138</v>
      </c>
      <c r="F85" s="5">
        <v>524</v>
      </c>
      <c r="G85" s="11"/>
      <c r="H85" s="15" t="s">
        <v>137</v>
      </c>
      <c r="I85" s="14" t="s">
        <v>136</v>
      </c>
      <c r="J85" s="13">
        <v>0</v>
      </c>
    </row>
    <row r="86" spans="1:10" ht="15">
      <c r="A86" s="6" t="s">
        <v>7</v>
      </c>
      <c r="C86" s="16" t="s">
        <v>133</v>
      </c>
      <c r="D86" s="11">
        <v>529</v>
      </c>
      <c r="E86" s="11" t="s">
        <v>135</v>
      </c>
      <c r="F86" s="5">
        <v>529</v>
      </c>
      <c r="G86" s="11"/>
      <c r="H86" s="15" t="s">
        <v>134</v>
      </c>
      <c r="I86" s="14" t="s">
        <v>133</v>
      </c>
      <c r="J86" s="13">
        <v>0</v>
      </c>
    </row>
    <row r="87" spans="1:10" ht="15">
      <c r="A87" s="6" t="s">
        <v>7</v>
      </c>
      <c r="C87" s="26" t="s">
        <v>130</v>
      </c>
      <c r="D87" s="11">
        <v>530</v>
      </c>
      <c r="E87" s="11" t="s">
        <v>132</v>
      </c>
      <c r="F87" s="5">
        <v>530</v>
      </c>
      <c r="G87" s="11"/>
      <c r="H87" s="15" t="s">
        <v>131</v>
      </c>
      <c r="I87" s="25" t="s">
        <v>130</v>
      </c>
      <c r="J87" s="24">
        <f>('C01'!J88+'C01'!J97+'C01'!J98+'C01'!J99+'C01'!J100+'C01'!J101+'C01'!J102+'C01'!J103+'C01'!J104+'C01'!J105+'C01'!J106+'C01'!J107)</f>
        <v>0</v>
      </c>
    </row>
    <row r="88" spans="1:10" ht="15">
      <c r="A88" s="6" t="s">
        <v>7</v>
      </c>
      <c r="C88" s="18" t="s">
        <v>127</v>
      </c>
      <c r="D88" s="11">
        <v>540</v>
      </c>
      <c r="E88" s="11" t="s">
        <v>129</v>
      </c>
      <c r="F88" s="5">
        <v>540</v>
      </c>
      <c r="G88" s="11"/>
      <c r="H88" s="15" t="s">
        <v>128</v>
      </c>
      <c r="I88" s="17" t="s">
        <v>127</v>
      </c>
      <c r="J88" s="24">
        <f>'C01'!J89+'C01'!J91+'C01'!J92+'C01'!J96</f>
        <v>0</v>
      </c>
    </row>
    <row r="89" spans="1:10" ht="15">
      <c r="A89" s="6" t="s">
        <v>7</v>
      </c>
      <c r="C89" s="21" t="s">
        <v>124</v>
      </c>
      <c r="D89" s="11">
        <v>550</v>
      </c>
      <c r="E89" s="11" t="s">
        <v>126</v>
      </c>
      <c r="F89" s="5">
        <v>550</v>
      </c>
      <c r="G89" s="11"/>
      <c r="H89" s="22" t="s">
        <v>125</v>
      </c>
      <c r="I89" s="21" t="s">
        <v>124</v>
      </c>
      <c r="J89" s="13">
        <v>0</v>
      </c>
    </row>
    <row r="90" spans="1:10" ht="19.5" customHeight="1">
      <c r="A90" s="6" t="s">
        <v>7</v>
      </c>
      <c r="C90" s="21" t="s">
        <v>121</v>
      </c>
      <c r="D90" s="11">
        <v>560</v>
      </c>
      <c r="E90" s="11" t="s">
        <v>123</v>
      </c>
      <c r="F90" s="5">
        <v>560</v>
      </c>
      <c r="G90" s="11"/>
      <c r="H90" s="27" t="s">
        <v>122</v>
      </c>
      <c r="I90" s="21" t="s">
        <v>121</v>
      </c>
      <c r="J90" s="13">
        <v>0</v>
      </c>
    </row>
    <row r="91" spans="1:10" ht="15">
      <c r="A91" s="6" t="s">
        <v>7</v>
      </c>
      <c r="C91" s="21" t="s">
        <v>56</v>
      </c>
      <c r="D91" s="11">
        <v>570</v>
      </c>
      <c r="E91" s="11" t="s">
        <v>120</v>
      </c>
      <c r="F91" s="5">
        <v>570</v>
      </c>
      <c r="G91" s="11"/>
      <c r="H91" s="22" t="s">
        <v>119</v>
      </c>
      <c r="I91" s="21" t="s">
        <v>56</v>
      </c>
      <c r="J91" s="13">
        <v>0</v>
      </c>
    </row>
    <row r="92" spans="1:10" ht="15">
      <c r="A92" s="6" t="s">
        <v>7</v>
      </c>
      <c r="C92" s="21" t="s">
        <v>116</v>
      </c>
      <c r="D92" s="11">
        <v>580</v>
      </c>
      <c r="E92" s="11" t="s">
        <v>118</v>
      </c>
      <c r="F92" s="5">
        <v>580</v>
      </c>
      <c r="G92" s="11"/>
      <c r="H92" s="22" t="s">
        <v>117</v>
      </c>
      <c r="I92" s="21" t="s">
        <v>116</v>
      </c>
      <c r="J92" s="24">
        <f>'C01'!J93+'C01'!J94+'C01'!J95</f>
        <v>0</v>
      </c>
    </row>
    <row r="93" spans="1:10" ht="15">
      <c r="A93" s="6" t="s">
        <v>7</v>
      </c>
      <c r="C93" s="23" t="s">
        <v>113</v>
      </c>
      <c r="D93" s="11">
        <v>590</v>
      </c>
      <c r="E93" s="11" t="s">
        <v>115</v>
      </c>
      <c r="F93" s="5">
        <v>590</v>
      </c>
      <c r="G93" s="11"/>
      <c r="H93" s="22" t="s">
        <v>114</v>
      </c>
      <c r="I93" s="23" t="s">
        <v>113</v>
      </c>
      <c r="J93" s="13">
        <v>0</v>
      </c>
    </row>
    <row r="94" spans="1:10" ht="15">
      <c r="A94" s="6" t="s">
        <v>7</v>
      </c>
      <c r="C94" s="23" t="s">
        <v>110</v>
      </c>
      <c r="D94" s="11">
        <v>620</v>
      </c>
      <c r="E94" s="11" t="s">
        <v>112</v>
      </c>
      <c r="F94" s="5">
        <v>620</v>
      </c>
      <c r="G94" s="11"/>
      <c r="H94" s="22" t="s">
        <v>111</v>
      </c>
      <c r="I94" s="23" t="s">
        <v>110</v>
      </c>
      <c r="J94" s="13">
        <v>0</v>
      </c>
    </row>
    <row r="95" spans="1:10" ht="15">
      <c r="A95" s="6" t="s">
        <v>7</v>
      </c>
      <c r="C95" s="23" t="s">
        <v>107</v>
      </c>
      <c r="D95" s="11">
        <v>621</v>
      </c>
      <c r="E95" s="11" t="s">
        <v>109</v>
      </c>
      <c r="F95" s="5">
        <v>621</v>
      </c>
      <c r="G95" s="11"/>
      <c r="H95" s="22" t="s">
        <v>108</v>
      </c>
      <c r="I95" s="23" t="s">
        <v>107</v>
      </c>
      <c r="J95" s="13">
        <v>0</v>
      </c>
    </row>
    <row r="96" spans="1:10" ht="21" customHeight="1">
      <c r="A96" s="6" t="s">
        <v>7</v>
      </c>
      <c r="C96" s="21" t="s">
        <v>104</v>
      </c>
      <c r="D96" s="11">
        <v>622</v>
      </c>
      <c r="E96" s="11" t="s">
        <v>106</v>
      </c>
      <c r="F96" s="5">
        <v>622</v>
      </c>
      <c r="G96" s="11"/>
      <c r="H96" s="22" t="s">
        <v>105</v>
      </c>
      <c r="I96" s="21" t="s">
        <v>104</v>
      </c>
      <c r="J96" s="13">
        <v>0</v>
      </c>
    </row>
    <row r="97" spans="1:10" ht="15">
      <c r="A97" s="6" t="s">
        <v>7</v>
      </c>
      <c r="C97" s="16" t="s">
        <v>101</v>
      </c>
      <c r="D97" s="11">
        <v>660</v>
      </c>
      <c r="E97" s="11" t="s">
        <v>103</v>
      </c>
      <c r="F97" s="5">
        <v>660</v>
      </c>
      <c r="G97" s="11"/>
      <c r="H97" s="15" t="s">
        <v>102</v>
      </c>
      <c r="I97" s="14" t="s">
        <v>101</v>
      </c>
      <c r="J97" s="13">
        <v>0</v>
      </c>
    </row>
    <row r="98" spans="1:10" ht="18.75" customHeight="1">
      <c r="A98" s="6" t="s">
        <v>7</v>
      </c>
      <c r="C98" s="18" t="s">
        <v>98</v>
      </c>
      <c r="D98" s="11">
        <v>670</v>
      </c>
      <c r="E98" s="11" t="s">
        <v>100</v>
      </c>
      <c r="F98" s="5">
        <v>670</v>
      </c>
      <c r="G98" s="11"/>
      <c r="H98" s="15" t="s">
        <v>99</v>
      </c>
      <c r="I98" s="17" t="s">
        <v>98</v>
      </c>
      <c r="J98" s="13">
        <v>0</v>
      </c>
    </row>
    <row r="99" spans="1:10" ht="31.5" customHeight="1">
      <c r="A99" s="6" t="s">
        <v>7</v>
      </c>
      <c r="C99" s="20" t="s">
        <v>95</v>
      </c>
      <c r="D99" s="11">
        <v>680</v>
      </c>
      <c r="E99" s="11" t="s">
        <v>97</v>
      </c>
      <c r="F99" s="5">
        <v>680</v>
      </c>
      <c r="G99" s="11"/>
      <c r="H99" s="15" t="s">
        <v>96</v>
      </c>
      <c r="I99" s="19" t="s">
        <v>95</v>
      </c>
      <c r="J99" s="13">
        <v>0</v>
      </c>
    </row>
    <row r="100" spans="1:10" ht="15">
      <c r="A100" s="6" t="s">
        <v>7</v>
      </c>
      <c r="C100" s="18" t="s">
        <v>92</v>
      </c>
      <c r="D100" s="11">
        <v>690</v>
      </c>
      <c r="E100" s="11" t="s">
        <v>94</v>
      </c>
      <c r="F100" s="5">
        <v>690</v>
      </c>
      <c r="G100" s="11"/>
      <c r="H100" s="15" t="s">
        <v>93</v>
      </c>
      <c r="I100" s="17" t="s">
        <v>92</v>
      </c>
      <c r="J100" s="13">
        <v>0</v>
      </c>
    </row>
    <row r="101" spans="1:10" ht="20.25" customHeight="1">
      <c r="A101" s="6" t="s">
        <v>7</v>
      </c>
      <c r="C101" s="18" t="s">
        <v>89</v>
      </c>
      <c r="D101" s="11">
        <v>700</v>
      </c>
      <c r="E101" s="11" t="s">
        <v>91</v>
      </c>
      <c r="F101" s="5">
        <v>700</v>
      </c>
      <c r="G101" s="11"/>
      <c r="H101" s="15" t="s">
        <v>90</v>
      </c>
      <c r="I101" s="17" t="s">
        <v>89</v>
      </c>
      <c r="J101" s="13"/>
    </row>
    <row r="102" spans="1:10" ht="17.25" customHeight="1">
      <c r="A102" s="6" t="s">
        <v>7</v>
      </c>
      <c r="C102" s="18" t="s">
        <v>86</v>
      </c>
      <c r="D102" s="11">
        <v>710</v>
      </c>
      <c r="E102" s="11" t="s">
        <v>88</v>
      </c>
      <c r="F102" s="5">
        <v>710</v>
      </c>
      <c r="G102" s="11"/>
      <c r="H102" s="15" t="s">
        <v>87</v>
      </c>
      <c r="I102" s="17" t="s">
        <v>86</v>
      </c>
      <c r="J102" s="13">
        <v>0</v>
      </c>
    </row>
    <row r="103" spans="1:10" ht="18.75" customHeight="1">
      <c r="A103" s="6" t="s">
        <v>7</v>
      </c>
      <c r="C103" s="18" t="s">
        <v>83</v>
      </c>
      <c r="D103" s="11">
        <v>720</v>
      </c>
      <c r="E103" s="11" t="s">
        <v>85</v>
      </c>
      <c r="F103" s="5">
        <v>720</v>
      </c>
      <c r="G103" s="11"/>
      <c r="H103" s="15" t="s">
        <v>84</v>
      </c>
      <c r="I103" s="17" t="s">
        <v>83</v>
      </c>
      <c r="J103" s="13">
        <v>0</v>
      </c>
    </row>
    <row r="104" spans="1:10" ht="15">
      <c r="A104" s="6" t="s">
        <v>7</v>
      </c>
      <c r="C104" s="16" t="s">
        <v>80</v>
      </c>
      <c r="D104" s="11">
        <v>730</v>
      </c>
      <c r="E104" s="11" t="s">
        <v>82</v>
      </c>
      <c r="F104" s="5">
        <v>730</v>
      </c>
      <c r="G104" s="11"/>
      <c r="H104" s="15" t="s">
        <v>81</v>
      </c>
      <c r="I104" s="14" t="s">
        <v>80</v>
      </c>
      <c r="J104" s="13">
        <v>0</v>
      </c>
    </row>
    <row r="105" spans="1:10" ht="21" customHeight="1">
      <c r="A105" s="6" t="s">
        <v>7</v>
      </c>
      <c r="C105" s="18" t="s">
        <v>77</v>
      </c>
      <c r="D105" s="11">
        <v>740</v>
      </c>
      <c r="E105" s="11" t="s">
        <v>79</v>
      </c>
      <c r="F105" s="5">
        <v>740</v>
      </c>
      <c r="G105" s="11"/>
      <c r="H105" s="15" t="s">
        <v>78</v>
      </c>
      <c r="I105" s="17" t="s">
        <v>77</v>
      </c>
      <c r="J105" s="13">
        <v>0</v>
      </c>
    </row>
    <row r="106" spans="1:10" ht="15">
      <c r="A106" s="6" t="s">
        <v>7</v>
      </c>
      <c r="C106" s="16" t="s">
        <v>74</v>
      </c>
      <c r="D106" s="11">
        <v>744</v>
      </c>
      <c r="E106" s="11" t="s">
        <v>76</v>
      </c>
      <c r="F106" s="5">
        <v>744</v>
      </c>
      <c r="G106" s="11"/>
      <c r="H106" s="15" t="s">
        <v>75</v>
      </c>
      <c r="I106" s="14" t="s">
        <v>74</v>
      </c>
      <c r="J106" s="13">
        <v>0</v>
      </c>
    </row>
    <row r="107" spans="1:10" ht="15">
      <c r="A107" s="6" t="s">
        <v>7</v>
      </c>
      <c r="C107" s="16" t="s">
        <v>71</v>
      </c>
      <c r="D107" s="11">
        <v>748</v>
      </c>
      <c r="E107" s="11" t="s">
        <v>73</v>
      </c>
      <c r="F107" s="5">
        <v>748</v>
      </c>
      <c r="G107" s="11"/>
      <c r="H107" s="15" t="s">
        <v>72</v>
      </c>
      <c r="I107" s="14" t="s">
        <v>71</v>
      </c>
      <c r="J107" s="13">
        <v>0</v>
      </c>
    </row>
    <row r="108" spans="1:10" ht="15">
      <c r="A108" s="6" t="s">
        <v>7</v>
      </c>
      <c r="C108" s="26" t="s">
        <v>68</v>
      </c>
      <c r="D108" s="11">
        <v>750</v>
      </c>
      <c r="E108" s="11" t="s">
        <v>70</v>
      </c>
      <c r="F108" s="5">
        <v>750</v>
      </c>
      <c r="G108" s="11"/>
      <c r="H108" s="15" t="s">
        <v>69</v>
      </c>
      <c r="I108" s="25" t="s">
        <v>68</v>
      </c>
      <c r="J108" s="24">
        <f>('C01'!J109+'C01'!J118+'C01'!J119+'C01'!J120+'C01'!J121+'C01'!J122+'C01'!J123+'C01'!J124+'C01'!J125+'C01'!J126+'C01'!J127+'C01'!J128+'C01'!J129)</f>
        <v>0</v>
      </c>
    </row>
    <row r="109" spans="1:10" ht="19.5" customHeight="1">
      <c r="A109" s="6" t="s">
        <v>7</v>
      </c>
      <c r="C109" s="18" t="s">
        <v>65</v>
      </c>
      <c r="D109" s="11">
        <v>760</v>
      </c>
      <c r="E109" s="11" t="s">
        <v>67</v>
      </c>
      <c r="F109" s="5">
        <v>760</v>
      </c>
      <c r="G109" s="11"/>
      <c r="H109" s="15" t="s">
        <v>66</v>
      </c>
      <c r="I109" s="17" t="s">
        <v>65</v>
      </c>
      <c r="J109" s="24">
        <f>'C01'!J110+'C01'!J112+'C01'!J113+'C01'!J117</f>
        <v>0</v>
      </c>
    </row>
    <row r="110" spans="1:10" ht="15">
      <c r="A110" s="6" t="s">
        <v>7</v>
      </c>
      <c r="C110" s="21" t="s">
        <v>62</v>
      </c>
      <c r="D110" s="11">
        <v>770</v>
      </c>
      <c r="E110" s="11" t="s">
        <v>64</v>
      </c>
      <c r="F110" s="5">
        <v>770</v>
      </c>
      <c r="G110" s="11"/>
      <c r="H110" s="22" t="s">
        <v>63</v>
      </c>
      <c r="I110" s="21" t="s">
        <v>62</v>
      </c>
      <c r="J110" s="13">
        <v>0</v>
      </c>
    </row>
    <row r="111" spans="1:10" ht="19.5" customHeight="1">
      <c r="A111" s="6" t="s">
        <v>7</v>
      </c>
      <c r="C111" s="21" t="s">
        <v>59</v>
      </c>
      <c r="D111" s="11">
        <v>780</v>
      </c>
      <c r="E111" s="11" t="s">
        <v>61</v>
      </c>
      <c r="F111" s="5">
        <v>780</v>
      </c>
      <c r="G111" s="11"/>
      <c r="H111" s="22" t="s">
        <v>60</v>
      </c>
      <c r="I111" s="21" t="s">
        <v>59</v>
      </c>
      <c r="J111" s="13">
        <v>0</v>
      </c>
    </row>
    <row r="112" spans="1:10" ht="15">
      <c r="A112" s="6" t="s">
        <v>7</v>
      </c>
      <c r="C112" s="21" t="s">
        <v>56</v>
      </c>
      <c r="D112" s="11">
        <v>790</v>
      </c>
      <c r="E112" s="11" t="s">
        <v>58</v>
      </c>
      <c r="F112" s="5">
        <v>790</v>
      </c>
      <c r="G112" s="11"/>
      <c r="H112" s="22" t="s">
        <v>57</v>
      </c>
      <c r="I112" s="21" t="s">
        <v>56</v>
      </c>
      <c r="J112" s="13">
        <v>0</v>
      </c>
    </row>
    <row r="113" spans="1:10" ht="15">
      <c r="A113" s="6" t="s">
        <v>7</v>
      </c>
      <c r="C113" s="21" t="s">
        <v>53</v>
      </c>
      <c r="D113" s="11">
        <v>800</v>
      </c>
      <c r="E113" s="11" t="s">
        <v>55</v>
      </c>
      <c r="F113" s="5">
        <v>800</v>
      </c>
      <c r="G113" s="11"/>
      <c r="H113" s="22" t="s">
        <v>54</v>
      </c>
      <c r="I113" s="21" t="s">
        <v>53</v>
      </c>
      <c r="J113" s="24">
        <f>'C01'!J114+'C01'!J115+'C01'!J116</f>
        <v>0</v>
      </c>
    </row>
    <row r="114" spans="1:10" ht="15">
      <c r="A114" s="6" t="s">
        <v>7</v>
      </c>
      <c r="C114" s="23" t="s">
        <v>50</v>
      </c>
      <c r="D114" s="11">
        <v>810</v>
      </c>
      <c r="E114" s="11" t="s">
        <v>52</v>
      </c>
      <c r="F114" s="5">
        <v>810</v>
      </c>
      <c r="G114" s="11"/>
      <c r="H114" s="22" t="s">
        <v>51</v>
      </c>
      <c r="I114" s="23" t="s">
        <v>50</v>
      </c>
      <c r="J114" s="13">
        <v>0</v>
      </c>
    </row>
    <row r="115" spans="1:10" ht="15">
      <c r="A115" s="6" t="s">
        <v>7</v>
      </c>
      <c r="C115" s="23" t="s">
        <v>47</v>
      </c>
      <c r="D115" s="11">
        <v>840</v>
      </c>
      <c r="E115" s="11" t="s">
        <v>49</v>
      </c>
      <c r="F115" s="5">
        <v>840</v>
      </c>
      <c r="G115" s="11"/>
      <c r="H115" s="22" t="s">
        <v>48</v>
      </c>
      <c r="I115" s="23" t="s">
        <v>47</v>
      </c>
      <c r="J115" s="13">
        <v>0</v>
      </c>
    </row>
    <row r="116" spans="1:10" ht="15">
      <c r="A116" s="6" t="s">
        <v>7</v>
      </c>
      <c r="C116" s="23" t="s">
        <v>44</v>
      </c>
      <c r="D116" s="11">
        <v>841</v>
      </c>
      <c r="E116" s="11" t="s">
        <v>46</v>
      </c>
      <c r="F116" s="5">
        <v>841</v>
      </c>
      <c r="G116" s="11"/>
      <c r="H116" s="22" t="s">
        <v>45</v>
      </c>
      <c r="I116" s="23" t="s">
        <v>44</v>
      </c>
      <c r="J116" s="13">
        <v>0</v>
      </c>
    </row>
    <row r="117" spans="1:10" ht="18" customHeight="1">
      <c r="A117" s="6" t="s">
        <v>7</v>
      </c>
      <c r="C117" s="21" t="s">
        <v>41</v>
      </c>
      <c r="D117" s="11">
        <v>842</v>
      </c>
      <c r="E117" s="11" t="s">
        <v>43</v>
      </c>
      <c r="F117" s="5">
        <v>842</v>
      </c>
      <c r="G117" s="11"/>
      <c r="H117" s="22" t="s">
        <v>42</v>
      </c>
      <c r="I117" s="21" t="s">
        <v>41</v>
      </c>
      <c r="J117" s="13">
        <v>0</v>
      </c>
    </row>
    <row r="118" spans="1:10" ht="30.75" customHeight="1">
      <c r="A118" s="6" t="s">
        <v>7</v>
      </c>
      <c r="C118" s="20" t="s">
        <v>38</v>
      </c>
      <c r="D118" s="11">
        <v>880</v>
      </c>
      <c r="E118" s="11" t="s">
        <v>40</v>
      </c>
      <c r="F118" s="5">
        <v>880</v>
      </c>
      <c r="G118" s="11"/>
      <c r="H118" s="15" t="s">
        <v>39</v>
      </c>
      <c r="I118" s="19" t="s">
        <v>38</v>
      </c>
      <c r="J118" s="13">
        <v>0</v>
      </c>
    </row>
    <row r="119" spans="1:10" ht="21" customHeight="1">
      <c r="A119" s="6" t="s">
        <v>7</v>
      </c>
      <c r="C119" s="18" t="s">
        <v>35</v>
      </c>
      <c r="D119" s="11">
        <v>890</v>
      </c>
      <c r="E119" s="11" t="s">
        <v>37</v>
      </c>
      <c r="F119" s="5">
        <v>890</v>
      </c>
      <c r="G119" s="11"/>
      <c r="H119" s="15" t="s">
        <v>36</v>
      </c>
      <c r="I119" s="17" t="s">
        <v>35</v>
      </c>
      <c r="J119" s="13">
        <v>0</v>
      </c>
    </row>
    <row r="120" spans="1:10" ht="31.5" customHeight="1">
      <c r="A120" s="6" t="s">
        <v>7</v>
      </c>
      <c r="C120" s="20" t="s">
        <v>32</v>
      </c>
      <c r="D120" s="11">
        <v>900</v>
      </c>
      <c r="E120" s="11" t="s">
        <v>34</v>
      </c>
      <c r="F120" s="5">
        <v>900</v>
      </c>
      <c r="G120" s="11"/>
      <c r="H120" s="15" t="s">
        <v>33</v>
      </c>
      <c r="I120" s="19" t="s">
        <v>32</v>
      </c>
      <c r="J120" s="13">
        <v>0</v>
      </c>
    </row>
    <row r="121" spans="1:10" ht="23.25" customHeight="1">
      <c r="A121" s="6" t="s">
        <v>7</v>
      </c>
      <c r="C121" s="18" t="s">
        <v>29</v>
      </c>
      <c r="D121" s="11">
        <v>910</v>
      </c>
      <c r="E121" s="11" t="s">
        <v>31</v>
      </c>
      <c r="F121" s="5">
        <v>910</v>
      </c>
      <c r="G121" s="11"/>
      <c r="H121" s="15" t="s">
        <v>30</v>
      </c>
      <c r="I121" s="17" t="s">
        <v>29</v>
      </c>
      <c r="J121" s="13">
        <v>0</v>
      </c>
    </row>
    <row r="122" spans="1:10" ht="15">
      <c r="A122" s="6" t="s">
        <v>7</v>
      </c>
      <c r="C122" s="18" t="s">
        <v>26</v>
      </c>
      <c r="D122" s="11">
        <v>920</v>
      </c>
      <c r="E122" s="11" t="s">
        <v>28</v>
      </c>
      <c r="F122" s="5">
        <v>920</v>
      </c>
      <c r="G122" s="11"/>
      <c r="H122" s="15" t="s">
        <v>27</v>
      </c>
      <c r="I122" s="17" t="s">
        <v>26</v>
      </c>
      <c r="J122" s="13">
        <v>0</v>
      </c>
    </row>
    <row r="123" spans="1:10" ht="15">
      <c r="A123" s="6" t="s">
        <v>7</v>
      </c>
      <c r="C123" s="18" t="s">
        <v>23</v>
      </c>
      <c r="D123" s="11">
        <v>930</v>
      </c>
      <c r="E123" s="11" t="s">
        <v>25</v>
      </c>
      <c r="F123" s="5">
        <v>930</v>
      </c>
      <c r="G123" s="11"/>
      <c r="H123" s="15" t="s">
        <v>24</v>
      </c>
      <c r="I123" s="17" t="s">
        <v>23</v>
      </c>
      <c r="J123" s="13">
        <v>0</v>
      </c>
    </row>
    <row r="124" spans="1:10" ht="22.5" customHeight="1">
      <c r="A124" s="6" t="s">
        <v>7</v>
      </c>
      <c r="C124" s="18" t="s">
        <v>20</v>
      </c>
      <c r="D124" s="11">
        <v>940</v>
      </c>
      <c r="E124" s="11" t="s">
        <v>22</v>
      </c>
      <c r="F124" s="5">
        <v>940</v>
      </c>
      <c r="G124" s="11"/>
      <c r="H124" s="15" t="s">
        <v>21</v>
      </c>
      <c r="I124" s="17" t="s">
        <v>20</v>
      </c>
      <c r="J124" s="13">
        <v>0</v>
      </c>
    </row>
    <row r="125" spans="1:10" ht="19.5" customHeight="1">
      <c r="A125" s="6" t="s">
        <v>7</v>
      </c>
      <c r="C125" s="18" t="s">
        <v>17</v>
      </c>
      <c r="D125" s="11">
        <v>950</v>
      </c>
      <c r="E125" s="11" t="s">
        <v>19</v>
      </c>
      <c r="F125" s="5">
        <v>950</v>
      </c>
      <c r="G125" s="11"/>
      <c r="H125" s="15" t="s">
        <v>18</v>
      </c>
      <c r="I125" s="17" t="s">
        <v>17</v>
      </c>
      <c r="J125" s="13">
        <v>0</v>
      </c>
    </row>
    <row r="126" spans="1:10" ht="15">
      <c r="A126" s="6" t="s">
        <v>7</v>
      </c>
      <c r="C126" s="16" t="s">
        <v>14</v>
      </c>
      <c r="D126" s="11">
        <v>960</v>
      </c>
      <c r="E126" s="11" t="s">
        <v>16</v>
      </c>
      <c r="F126" s="5">
        <v>960</v>
      </c>
      <c r="G126" s="11"/>
      <c r="H126" s="15" t="s">
        <v>15</v>
      </c>
      <c r="I126" s="14" t="s">
        <v>14</v>
      </c>
      <c r="J126" s="13">
        <v>0</v>
      </c>
    </row>
    <row r="127" spans="1:10" ht="20.25" customHeight="1">
      <c r="A127" s="6" t="s">
        <v>7</v>
      </c>
      <c r="C127" s="18" t="s">
        <v>11</v>
      </c>
      <c r="D127" s="11">
        <v>970</v>
      </c>
      <c r="E127" s="11" t="s">
        <v>13</v>
      </c>
      <c r="F127" s="5">
        <v>970</v>
      </c>
      <c r="G127" s="11"/>
      <c r="H127" s="15" t="s">
        <v>12</v>
      </c>
      <c r="I127" s="17" t="s">
        <v>11</v>
      </c>
      <c r="J127" s="13">
        <v>0</v>
      </c>
    </row>
    <row r="128" spans="1:10" ht="15">
      <c r="A128" s="6" t="s">
        <v>7</v>
      </c>
      <c r="C128" s="16" t="s">
        <v>8</v>
      </c>
      <c r="D128" s="11">
        <v>974</v>
      </c>
      <c r="E128" s="11" t="s">
        <v>10</v>
      </c>
      <c r="F128" s="5">
        <v>974</v>
      </c>
      <c r="G128" s="11"/>
      <c r="H128" s="15" t="s">
        <v>9</v>
      </c>
      <c r="I128" s="14" t="s">
        <v>8</v>
      </c>
      <c r="J128" s="13">
        <v>0</v>
      </c>
    </row>
    <row r="129" spans="1:10" ht="15.75" thickBot="1">
      <c r="A129" s="6" t="s">
        <v>7</v>
      </c>
      <c r="C129" s="12" t="s">
        <v>4</v>
      </c>
      <c r="D129" s="11">
        <v>978</v>
      </c>
      <c r="E129" s="10" t="s">
        <v>6</v>
      </c>
      <c r="F129" s="5">
        <v>978</v>
      </c>
      <c r="G129" s="10"/>
      <c r="H129" s="9" t="s">
        <v>5</v>
      </c>
      <c r="I129" s="8" t="s">
        <v>4</v>
      </c>
      <c r="J129" s="7">
        <v>0</v>
      </c>
    </row>
    <row r="130" spans="1:10" ht="15" hidden="1">
      <c r="A130" s="6" t="s">
        <v>3</v>
      </c>
      <c r="C130" s="4" t="s">
        <v>0</v>
      </c>
      <c r="D130" s="1" t="s">
        <v>1</v>
      </c>
      <c r="E130" s="1" t="s">
        <v>2</v>
      </c>
      <c r="F130" s="5" t="s">
        <v>1</v>
      </c>
      <c r="I130" s="4" t="s">
        <v>0</v>
      </c>
      <c r="J130" s="3">
        <f>'C02'!J18</f>
        <v>400322.5783375</v>
      </c>
    </row>
  </sheetData>
  <sheetProtection/>
  <mergeCells count="2">
    <mergeCell ref="D24:J24"/>
    <mergeCell ref="D10:H10"/>
  </mergeCells>
  <dataValidations count="3">
    <dataValidation type="list" allowBlank="1" showInputMessage="1" showErrorMessage="1" sqref="J12">
      <formula1>"Individuálna,Konsolidovaná"</formula1>
    </dataValidation>
    <dataValidation type="list" allowBlank="1" showInputMessage="1" showErrorMessage="1" sqref="J14">
      <formula1>"Mesiac,Štvrťrok,Polrok,Rok"</formula1>
    </dataValidation>
    <dataValidation type="list" allowBlank="1" showInputMessage="1" showErrorMessage="1" sqref="J18">
      <formula1>"Auditovaný,Neauditovaný"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5" r:id="rId1"/>
  <rowBreaks count="1" manualBreakCount="1">
    <brk id="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D8">
      <selection activeCell="D8" sqref="D8"/>
    </sheetView>
  </sheetViews>
  <sheetFormatPr defaultColWidth="9.125" defaultRowHeight="12"/>
  <cols>
    <col min="1" max="2" width="9.125" style="1" hidden="1" customWidth="1"/>
    <col min="3" max="3" width="97.00390625" style="1" hidden="1" customWidth="1"/>
    <col min="4" max="4" width="6.375" style="1" customWidth="1"/>
    <col min="5" max="5" width="9.125" style="1" hidden="1" customWidth="1"/>
    <col min="6" max="7" width="4.375" style="5" hidden="1" customWidth="1"/>
    <col min="8" max="8" width="17.875" style="1" customWidth="1"/>
    <col min="9" max="9" width="92.875" style="1" customWidth="1"/>
    <col min="10" max="10" width="14.875" style="2" customWidth="1"/>
    <col min="11" max="16384" width="9.125" style="1" customWidth="1"/>
  </cols>
  <sheetData>
    <row r="1" spans="1:10" ht="14.25" hidden="1">
      <c r="A1" s="1" t="s">
        <v>316</v>
      </c>
      <c r="B1" s="1" t="s">
        <v>353</v>
      </c>
      <c r="C1" s="1" t="s">
        <v>326</v>
      </c>
      <c r="D1" s="1" t="s">
        <v>318</v>
      </c>
      <c r="E1" s="1" t="s">
        <v>320</v>
      </c>
      <c r="F1" s="5" t="s">
        <v>325</v>
      </c>
      <c r="G1" s="5" t="s">
        <v>352</v>
      </c>
      <c r="H1" s="1" t="s">
        <v>318</v>
      </c>
      <c r="I1" s="1" t="s">
        <v>318</v>
      </c>
      <c r="J1" s="2" t="s">
        <v>7</v>
      </c>
    </row>
    <row r="2" ht="14.25" hidden="1">
      <c r="A2" s="1" t="s">
        <v>351</v>
      </c>
    </row>
    <row r="3" spans="1:2" ht="14.25" hidden="1">
      <c r="A3" s="1" t="s">
        <v>350</v>
      </c>
      <c r="B3" s="1">
        <v>1</v>
      </c>
    </row>
    <row r="4" spans="1:2" ht="14.25" hidden="1">
      <c r="A4" s="1" t="s">
        <v>349</v>
      </c>
      <c r="B4" s="1" t="s">
        <v>348</v>
      </c>
    </row>
    <row r="5" spans="1:2" ht="14.25" hidden="1">
      <c r="A5" s="1" t="s">
        <v>347</v>
      </c>
      <c r="B5" s="1" t="s">
        <v>571</v>
      </c>
    </row>
    <row r="6" spans="1:2" ht="14.25" hidden="1">
      <c r="A6" s="1" t="s">
        <v>345</v>
      </c>
      <c r="B6" s="1" t="s">
        <v>570</v>
      </c>
    </row>
    <row r="7" spans="1:2" ht="14.25" hidden="1">
      <c r="A7" s="1" t="s">
        <v>343</v>
      </c>
      <c r="B7" s="1" t="s">
        <v>342</v>
      </c>
    </row>
    <row r="8" spans="1:4" ht="14.25">
      <c r="A8" s="1" t="s">
        <v>328</v>
      </c>
      <c r="D8" s="45" t="s">
        <v>341</v>
      </c>
    </row>
    <row r="9" spans="1:9" ht="14.25">
      <c r="A9" s="1" t="s">
        <v>328</v>
      </c>
      <c r="D9" s="138" t="s">
        <v>894</v>
      </c>
      <c r="E9" s="139"/>
      <c r="F9" s="139"/>
      <c r="G9" s="139"/>
      <c r="H9" s="139"/>
      <c r="I9" s="140"/>
    </row>
    <row r="10" spans="1:10" ht="14.25">
      <c r="A10" s="1" t="s">
        <v>328</v>
      </c>
      <c r="D10" s="45" t="s">
        <v>338</v>
      </c>
      <c r="J10" s="39" t="s">
        <v>340</v>
      </c>
    </row>
    <row r="11" spans="1:10" ht="14.25">
      <c r="A11" s="1" t="s">
        <v>328</v>
      </c>
      <c r="D11" s="138">
        <v>8120</v>
      </c>
      <c r="E11" s="139"/>
      <c r="F11" s="139"/>
      <c r="G11" s="139"/>
      <c r="H11" s="140"/>
      <c r="J11" s="72" t="s">
        <v>895</v>
      </c>
    </row>
    <row r="12" spans="1:10" ht="15" thickBot="1">
      <c r="A12" s="1" t="s">
        <v>328</v>
      </c>
      <c r="D12" s="70"/>
      <c r="E12" s="70"/>
      <c r="F12" s="71"/>
      <c r="G12" s="71"/>
      <c r="H12" s="70"/>
      <c r="I12" s="70"/>
      <c r="J12" s="69"/>
    </row>
    <row r="13" spans="1:11" ht="24.75" customHeight="1" thickBot="1">
      <c r="A13" s="1" t="s">
        <v>328</v>
      </c>
      <c r="D13" s="141" t="s">
        <v>569</v>
      </c>
      <c r="E13" s="142"/>
      <c r="F13" s="142"/>
      <c r="G13" s="142"/>
      <c r="H13" s="142"/>
      <c r="I13" s="142"/>
      <c r="J13" s="143"/>
      <c r="K13" s="6"/>
    </row>
    <row r="14" spans="1:10" ht="15" hidden="1" thickBot="1">
      <c r="A14" s="1" t="s">
        <v>326</v>
      </c>
      <c r="D14" s="1" t="s">
        <v>317</v>
      </c>
      <c r="I14" s="1" t="s">
        <v>315</v>
      </c>
      <c r="J14" s="2" t="s">
        <v>314</v>
      </c>
    </row>
    <row r="15" spans="1:10" s="36" customFormat="1" ht="12.75" thickBot="1">
      <c r="A15" s="36" t="s">
        <v>325</v>
      </c>
      <c r="D15" s="67" t="s">
        <v>324</v>
      </c>
      <c r="E15" s="68"/>
      <c r="F15" s="68" t="s">
        <v>321</v>
      </c>
      <c r="G15" s="68"/>
      <c r="H15" s="67" t="s">
        <v>323</v>
      </c>
      <c r="I15" s="67" t="s">
        <v>322</v>
      </c>
      <c r="J15" s="66">
        <v>10</v>
      </c>
    </row>
    <row r="16" spans="1:10" ht="15" hidden="1" thickBot="1">
      <c r="A16" s="1" t="s">
        <v>320</v>
      </c>
      <c r="J16" s="2" t="s">
        <v>568</v>
      </c>
    </row>
    <row r="17" spans="1:10" ht="15">
      <c r="A17" s="6" t="s">
        <v>318</v>
      </c>
      <c r="D17" s="35" t="s">
        <v>317</v>
      </c>
      <c r="E17" s="65"/>
      <c r="F17" s="64"/>
      <c r="G17" s="64"/>
      <c r="H17" s="35" t="s">
        <v>316</v>
      </c>
      <c r="I17" s="35" t="s">
        <v>315</v>
      </c>
      <c r="J17" s="34" t="s">
        <v>314</v>
      </c>
    </row>
    <row r="18" spans="1:10" ht="15">
      <c r="A18" s="6" t="s">
        <v>7</v>
      </c>
      <c r="C18" s="63" t="s">
        <v>565</v>
      </c>
      <c r="D18" s="32" t="s">
        <v>313</v>
      </c>
      <c r="E18" s="50" t="s">
        <v>567</v>
      </c>
      <c r="F18" s="5">
        <v>10</v>
      </c>
      <c r="H18" s="57" t="s">
        <v>566</v>
      </c>
      <c r="I18" s="63" t="s">
        <v>565</v>
      </c>
      <c r="J18" s="24">
        <f>('C02'!J21+'C02'!J65+'C02'!J68+'C02'!J75+'C02'!J79+'C02'!J80+'C02'!J84+'C02'!J85)</f>
        <v>400322.5783375</v>
      </c>
    </row>
    <row r="19" spans="1:10" ht="15">
      <c r="A19" s="6" t="s">
        <v>7</v>
      </c>
      <c r="C19" s="61" t="s">
        <v>562</v>
      </c>
      <c r="D19" s="11" t="s">
        <v>306</v>
      </c>
      <c r="E19" s="50" t="s">
        <v>564</v>
      </c>
      <c r="F19" s="5">
        <v>20</v>
      </c>
      <c r="H19" s="59" t="s">
        <v>563</v>
      </c>
      <c r="I19" s="61" t="s">
        <v>562</v>
      </c>
      <c r="J19" s="60">
        <v>0</v>
      </c>
    </row>
    <row r="20" spans="1:10" ht="15">
      <c r="A20" s="6" t="s">
        <v>7</v>
      </c>
      <c r="C20" s="61" t="s">
        <v>559</v>
      </c>
      <c r="D20" s="11" t="s">
        <v>302</v>
      </c>
      <c r="E20" s="50" t="s">
        <v>561</v>
      </c>
      <c r="F20" s="5">
        <v>30</v>
      </c>
      <c r="H20" s="59" t="s">
        <v>560</v>
      </c>
      <c r="I20" s="61" t="s">
        <v>559</v>
      </c>
      <c r="J20" s="60">
        <v>0</v>
      </c>
    </row>
    <row r="21" spans="1:10" ht="45">
      <c r="A21" s="6" t="s">
        <v>7</v>
      </c>
      <c r="C21" s="17" t="s">
        <v>557</v>
      </c>
      <c r="D21" s="11" t="s">
        <v>298</v>
      </c>
      <c r="E21" s="50" t="s">
        <v>558</v>
      </c>
      <c r="F21" s="5">
        <v>40</v>
      </c>
      <c r="H21" s="57" t="s">
        <v>308</v>
      </c>
      <c r="I21" s="17" t="s">
        <v>557</v>
      </c>
      <c r="J21" s="24">
        <f>'C02'!J22+'C02'!J42+'C02'!J64</f>
        <v>359201</v>
      </c>
    </row>
    <row r="22" spans="1:10" ht="15">
      <c r="A22" s="6" t="s">
        <v>7</v>
      </c>
      <c r="C22" s="56" t="s">
        <v>555</v>
      </c>
      <c r="D22" s="11" t="s">
        <v>289</v>
      </c>
      <c r="E22" s="50" t="s">
        <v>556</v>
      </c>
      <c r="F22" s="5">
        <v>50</v>
      </c>
      <c r="H22" s="57" t="s">
        <v>304</v>
      </c>
      <c r="I22" s="56" t="s">
        <v>555</v>
      </c>
      <c r="J22" s="24">
        <f>'C02'!J23+'C02'!J40</f>
        <v>359201</v>
      </c>
    </row>
    <row r="23" spans="1:10" ht="15">
      <c r="A23" s="6" t="s">
        <v>7</v>
      </c>
      <c r="C23" s="23" t="s">
        <v>553</v>
      </c>
      <c r="D23" s="11" t="s">
        <v>286</v>
      </c>
      <c r="E23" s="50" t="s">
        <v>554</v>
      </c>
      <c r="F23" s="5">
        <v>60</v>
      </c>
      <c r="H23" s="59" t="s">
        <v>300</v>
      </c>
      <c r="I23" s="23" t="s">
        <v>553</v>
      </c>
      <c r="J23" s="24">
        <f>('C02'!J24+'C02'!J25+'C02'!J26+'C02'!J27+'C02'!J28+'C02'!J29+'C02'!J30+'C02'!J31+'C02'!J32+'C02'!J33+'C02'!J34+'C02'!J35+'C02'!J36+'C02'!J37+'C02'!J38+'C02'!J39)</f>
        <v>359201</v>
      </c>
    </row>
    <row r="24" spans="1:10" ht="15">
      <c r="A24" s="6" t="s">
        <v>7</v>
      </c>
      <c r="C24" s="62" t="s">
        <v>550</v>
      </c>
      <c r="D24" s="11" t="s">
        <v>283</v>
      </c>
      <c r="E24" s="50" t="s">
        <v>552</v>
      </c>
      <c r="F24" s="5">
        <v>70</v>
      </c>
      <c r="H24" s="59" t="s">
        <v>551</v>
      </c>
      <c r="I24" s="62" t="s">
        <v>550</v>
      </c>
      <c r="J24" s="13">
        <v>0</v>
      </c>
    </row>
    <row r="25" spans="1:10" ht="15">
      <c r="A25" s="6" t="s">
        <v>7</v>
      </c>
      <c r="C25" s="62" t="s">
        <v>547</v>
      </c>
      <c r="D25" s="11" t="s">
        <v>279</v>
      </c>
      <c r="E25" s="50" t="s">
        <v>549</v>
      </c>
      <c r="F25" s="5">
        <v>80</v>
      </c>
      <c r="H25" s="59" t="s">
        <v>548</v>
      </c>
      <c r="I25" s="62" t="s">
        <v>547</v>
      </c>
      <c r="J25" s="13">
        <v>0</v>
      </c>
    </row>
    <row r="26" spans="1:10" ht="15">
      <c r="A26" s="6" t="s">
        <v>7</v>
      </c>
      <c r="C26" s="62" t="s">
        <v>544</v>
      </c>
      <c r="D26" s="11" t="s">
        <v>275</v>
      </c>
      <c r="E26" s="50" t="s">
        <v>546</v>
      </c>
      <c r="F26" s="5">
        <v>90</v>
      </c>
      <c r="H26" s="59" t="s">
        <v>545</v>
      </c>
      <c r="I26" s="62" t="s">
        <v>544</v>
      </c>
      <c r="J26" s="13">
        <v>0</v>
      </c>
    </row>
    <row r="27" spans="1:10" ht="15">
      <c r="A27" s="6" t="s">
        <v>7</v>
      </c>
      <c r="C27" s="62" t="s">
        <v>540</v>
      </c>
      <c r="D27" s="11" t="s">
        <v>543</v>
      </c>
      <c r="E27" s="50" t="s">
        <v>542</v>
      </c>
      <c r="F27" s="5">
        <v>100</v>
      </c>
      <c r="H27" s="59" t="s">
        <v>541</v>
      </c>
      <c r="I27" s="62" t="s">
        <v>540</v>
      </c>
      <c r="J27" s="13">
        <v>0</v>
      </c>
    </row>
    <row r="28" spans="1:10" ht="15">
      <c r="A28" s="6" t="s">
        <v>7</v>
      </c>
      <c r="C28" s="62" t="s">
        <v>536</v>
      </c>
      <c r="D28" s="11" t="s">
        <v>539</v>
      </c>
      <c r="E28" s="50" t="s">
        <v>538</v>
      </c>
      <c r="F28" s="5">
        <v>110</v>
      </c>
      <c r="H28" s="59" t="s">
        <v>537</v>
      </c>
      <c r="I28" s="62" t="s">
        <v>536</v>
      </c>
      <c r="J28" s="13">
        <v>0</v>
      </c>
    </row>
    <row r="29" spans="1:10" ht="15">
      <c r="A29" s="6" t="s">
        <v>7</v>
      </c>
      <c r="C29" s="62" t="s">
        <v>474</v>
      </c>
      <c r="D29" s="11" t="s">
        <v>535</v>
      </c>
      <c r="E29" s="50" t="s">
        <v>534</v>
      </c>
      <c r="F29" s="5">
        <v>120</v>
      </c>
      <c r="H29" s="59" t="s">
        <v>533</v>
      </c>
      <c r="I29" s="62" t="s">
        <v>474</v>
      </c>
      <c r="J29" s="13">
        <v>30616</v>
      </c>
    </row>
    <row r="30" spans="1:10" ht="15">
      <c r="A30" s="6" t="s">
        <v>7</v>
      </c>
      <c r="C30" s="62" t="s">
        <v>530</v>
      </c>
      <c r="D30" s="11">
        <v>130</v>
      </c>
      <c r="E30" s="50" t="s">
        <v>532</v>
      </c>
      <c r="F30" s="5">
        <v>130</v>
      </c>
      <c r="H30" s="59" t="s">
        <v>531</v>
      </c>
      <c r="I30" s="62" t="s">
        <v>530</v>
      </c>
      <c r="J30" s="13">
        <v>278258</v>
      </c>
    </row>
    <row r="31" spans="1:10" ht="15">
      <c r="A31" s="6" t="s">
        <v>7</v>
      </c>
      <c r="C31" s="62" t="s">
        <v>527</v>
      </c>
      <c r="D31" s="11">
        <v>140</v>
      </c>
      <c r="E31" s="50" t="s">
        <v>529</v>
      </c>
      <c r="F31" s="5">
        <v>140</v>
      </c>
      <c r="H31" s="59" t="s">
        <v>528</v>
      </c>
      <c r="I31" s="62" t="s">
        <v>527</v>
      </c>
      <c r="J31" s="13">
        <v>4544</v>
      </c>
    </row>
    <row r="32" spans="1:10" ht="15">
      <c r="A32" s="6" t="s">
        <v>7</v>
      </c>
      <c r="C32" s="62" t="s">
        <v>524</v>
      </c>
      <c r="D32" s="11">
        <v>150</v>
      </c>
      <c r="E32" s="50" t="s">
        <v>526</v>
      </c>
      <c r="F32" s="5">
        <v>150</v>
      </c>
      <c r="H32" s="59" t="s">
        <v>525</v>
      </c>
      <c r="I32" s="62" t="s">
        <v>524</v>
      </c>
      <c r="J32" s="13">
        <v>0</v>
      </c>
    </row>
    <row r="33" spans="1:10" ht="15">
      <c r="A33" s="6" t="s">
        <v>7</v>
      </c>
      <c r="C33" s="62" t="s">
        <v>521</v>
      </c>
      <c r="D33" s="11">
        <v>160</v>
      </c>
      <c r="E33" s="50" t="s">
        <v>523</v>
      </c>
      <c r="F33" s="5">
        <v>160</v>
      </c>
      <c r="H33" s="59" t="s">
        <v>522</v>
      </c>
      <c r="I33" s="62" t="s">
        <v>521</v>
      </c>
      <c r="J33" s="13">
        <v>4222</v>
      </c>
    </row>
    <row r="34" spans="1:10" ht="15">
      <c r="A34" s="6" t="s">
        <v>7</v>
      </c>
      <c r="C34" s="62" t="s">
        <v>518</v>
      </c>
      <c r="D34" s="11">
        <v>170</v>
      </c>
      <c r="E34" s="50" t="s">
        <v>520</v>
      </c>
      <c r="F34" s="5">
        <v>170</v>
      </c>
      <c r="H34" s="59" t="s">
        <v>519</v>
      </c>
      <c r="I34" s="62" t="s">
        <v>518</v>
      </c>
      <c r="J34" s="13">
        <v>28988</v>
      </c>
    </row>
    <row r="35" spans="1:10" ht="15">
      <c r="A35" s="6" t="s">
        <v>7</v>
      </c>
      <c r="C35" s="62" t="s">
        <v>515</v>
      </c>
      <c r="D35" s="11">
        <v>180</v>
      </c>
      <c r="E35" s="50" t="s">
        <v>517</v>
      </c>
      <c r="F35" s="5">
        <v>180</v>
      </c>
      <c r="H35" s="59" t="s">
        <v>516</v>
      </c>
      <c r="I35" s="62" t="s">
        <v>515</v>
      </c>
      <c r="J35" s="13">
        <v>0</v>
      </c>
    </row>
    <row r="36" spans="1:10" ht="30">
      <c r="A36" s="6" t="s">
        <v>7</v>
      </c>
      <c r="C36" s="62" t="s">
        <v>511</v>
      </c>
      <c r="D36" s="11" t="s">
        <v>514</v>
      </c>
      <c r="E36" s="50" t="s">
        <v>513</v>
      </c>
      <c r="F36" s="5">
        <v>190</v>
      </c>
      <c r="H36" s="59" t="s">
        <v>512</v>
      </c>
      <c r="I36" s="62" t="s">
        <v>511</v>
      </c>
      <c r="J36" s="13">
        <v>0</v>
      </c>
    </row>
    <row r="37" spans="1:10" ht="15">
      <c r="A37" s="6" t="s">
        <v>7</v>
      </c>
      <c r="C37" s="62" t="s">
        <v>508</v>
      </c>
      <c r="D37" s="11">
        <v>200</v>
      </c>
      <c r="E37" s="50" t="s">
        <v>510</v>
      </c>
      <c r="F37" s="5">
        <v>200</v>
      </c>
      <c r="H37" s="59" t="s">
        <v>509</v>
      </c>
      <c r="I37" s="62" t="s">
        <v>508</v>
      </c>
      <c r="J37" s="13">
        <v>8843</v>
      </c>
    </row>
    <row r="38" spans="1:10" ht="15">
      <c r="A38" s="6" t="s">
        <v>7</v>
      </c>
      <c r="C38" s="62" t="s">
        <v>505</v>
      </c>
      <c r="D38" s="11">
        <v>210</v>
      </c>
      <c r="E38" s="50" t="s">
        <v>507</v>
      </c>
      <c r="F38" s="5">
        <v>210</v>
      </c>
      <c r="H38" s="59" t="s">
        <v>506</v>
      </c>
      <c r="I38" s="62" t="s">
        <v>505</v>
      </c>
      <c r="J38" s="13">
        <v>17</v>
      </c>
    </row>
    <row r="39" spans="1:10" ht="15">
      <c r="A39" s="6" t="s">
        <v>7</v>
      </c>
      <c r="C39" s="62" t="s">
        <v>501</v>
      </c>
      <c r="D39" s="11" t="s">
        <v>504</v>
      </c>
      <c r="E39" s="50" t="s">
        <v>503</v>
      </c>
      <c r="F39" s="5">
        <v>211</v>
      </c>
      <c r="H39" s="59" t="s">
        <v>502</v>
      </c>
      <c r="I39" s="62" t="s">
        <v>501</v>
      </c>
      <c r="J39" s="13">
        <v>3713</v>
      </c>
    </row>
    <row r="40" spans="1:10" ht="15">
      <c r="A40" s="6" t="s">
        <v>7</v>
      </c>
      <c r="C40" s="54" t="s">
        <v>499</v>
      </c>
      <c r="D40" s="11">
        <v>220</v>
      </c>
      <c r="E40" s="50" t="s">
        <v>500</v>
      </c>
      <c r="F40" s="5">
        <v>220</v>
      </c>
      <c r="H40" s="59" t="s">
        <v>262</v>
      </c>
      <c r="I40" s="54" t="s">
        <v>499</v>
      </c>
      <c r="J40" s="13">
        <v>0</v>
      </c>
    </row>
    <row r="41" spans="1:10" ht="15">
      <c r="A41" s="6" t="s">
        <v>7</v>
      </c>
      <c r="C41" s="61" t="s">
        <v>496</v>
      </c>
      <c r="D41" s="11">
        <v>230</v>
      </c>
      <c r="E41" s="50" t="s">
        <v>498</v>
      </c>
      <c r="F41" s="5">
        <v>230</v>
      </c>
      <c r="H41" s="59" t="s">
        <v>497</v>
      </c>
      <c r="I41" s="61" t="s">
        <v>496</v>
      </c>
      <c r="J41" s="60">
        <v>0</v>
      </c>
    </row>
    <row r="42" spans="1:10" ht="15">
      <c r="A42" s="6" t="s">
        <v>7</v>
      </c>
      <c r="C42" s="56" t="s">
        <v>494</v>
      </c>
      <c r="D42" s="11">
        <v>240</v>
      </c>
      <c r="E42" s="50" t="s">
        <v>495</v>
      </c>
      <c r="F42" s="5">
        <v>240</v>
      </c>
      <c r="H42" s="57" t="s">
        <v>131</v>
      </c>
      <c r="I42" s="56" t="s">
        <v>494</v>
      </c>
      <c r="J42" s="24">
        <f>'C02'!J43+'C02'!J49+'C02'!J60+'C02'!J61+'C02'!J63</f>
        <v>0</v>
      </c>
    </row>
    <row r="43" spans="1:10" ht="30">
      <c r="A43" s="6" t="s">
        <v>7</v>
      </c>
      <c r="C43" s="54" t="s">
        <v>492</v>
      </c>
      <c r="D43" s="11">
        <v>250</v>
      </c>
      <c r="E43" s="50" t="s">
        <v>493</v>
      </c>
      <c r="F43" s="5">
        <v>250</v>
      </c>
      <c r="H43" s="59" t="s">
        <v>128</v>
      </c>
      <c r="I43" s="54" t="s">
        <v>492</v>
      </c>
      <c r="J43" s="24">
        <f>('C02'!J44+'C02'!J45+'C02'!J46+'C02'!J47+'C02'!J48)</f>
        <v>0</v>
      </c>
    </row>
    <row r="44" spans="1:10" ht="15">
      <c r="A44" s="6" t="s">
        <v>7</v>
      </c>
      <c r="C44" s="62" t="s">
        <v>477</v>
      </c>
      <c r="D44" s="11">
        <v>260</v>
      </c>
      <c r="E44" s="50" t="s">
        <v>491</v>
      </c>
      <c r="F44" s="5">
        <v>260</v>
      </c>
      <c r="H44" s="59" t="s">
        <v>490</v>
      </c>
      <c r="I44" s="62" t="s">
        <v>477</v>
      </c>
      <c r="J44" s="13">
        <v>0</v>
      </c>
    </row>
    <row r="45" spans="1:10" ht="15">
      <c r="A45" s="6" t="s">
        <v>7</v>
      </c>
      <c r="C45" s="62" t="s">
        <v>474</v>
      </c>
      <c r="D45" s="11">
        <v>270</v>
      </c>
      <c r="E45" s="50" t="s">
        <v>489</v>
      </c>
      <c r="F45" s="5">
        <v>270</v>
      </c>
      <c r="H45" s="59" t="s">
        <v>488</v>
      </c>
      <c r="I45" s="62" t="s">
        <v>474</v>
      </c>
      <c r="J45" s="13">
        <v>0</v>
      </c>
    </row>
    <row r="46" spans="1:10" ht="15">
      <c r="A46" s="6" t="s">
        <v>7</v>
      </c>
      <c r="C46" s="62" t="s">
        <v>471</v>
      </c>
      <c r="D46" s="11">
        <v>280</v>
      </c>
      <c r="E46" s="50" t="s">
        <v>487</v>
      </c>
      <c r="F46" s="5">
        <v>280</v>
      </c>
      <c r="H46" s="59" t="s">
        <v>486</v>
      </c>
      <c r="I46" s="62" t="s">
        <v>471</v>
      </c>
      <c r="J46" s="13">
        <v>0</v>
      </c>
    </row>
    <row r="47" spans="1:10" ht="15">
      <c r="A47" s="6" t="s">
        <v>7</v>
      </c>
      <c r="C47" s="62" t="s">
        <v>468</v>
      </c>
      <c r="D47" s="11">
        <v>290</v>
      </c>
      <c r="E47" s="50" t="s">
        <v>485</v>
      </c>
      <c r="F47" s="5">
        <v>290</v>
      </c>
      <c r="H47" s="59" t="s">
        <v>484</v>
      </c>
      <c r="I47" s="62" t="s">
        <v>468</v>
      </c>
      <c r="J47" s="13">
        <v>0</v>
      </c>
    </row>
    <row r="48" spans="1:10" ht="15">
      <c r="A48" s="6" t="s">
        <v>7</v>
      </c>
      <c r="C48" s="62" t="s">
        <v>465</v>
      </c>
      <c r="D48" s="11">
        <v>300</v>
      </c>
      <c r="E48" s="50" t="s">
        <v>483</v>
      </c>
      <c r="F48" s="5">
        <v>300</v>
      </c>
      <c r="H48" s="59" t="s">
        <v>482</v>
      </c>
      <c r="I48" s="62" t="s">
        <v>465</v>
      </c>
      <c r="J48" s="13">
        <v>0</v>
      </c>
    </row>
    <row r="49" spans="1:10" ht="15">
      <c r="A49" s="6" t="s">
        <v>7</v>
      </c>
      <c r="C49" s="54" t="s">
        <v>480</v>
      </c>
      <c r="D49" s="11">
        <v>310</v>
      </c>
      <c r="E49" s="50" t="s">
        <v>481</v>
      </c>
      <c r="F49" s="5">
        <v>310</v>
      </c>
      <c r="H49" s="59" t="s">
        <v>102</v>
      </c>
      <c r="I49" s="54" t="s">
        <v>480</v>
      </c>
      <c r="J49" s="24">
        <f>('C02'!J50+'C02'!J51+'C02'!J52+'C02'!J53+'C02'!J54+'C02'!J55+'C02'!J56+'C02'!J57+'C02'!J58+'C02'!J59)</f>
        <v>0</v>
      </c>
    </row>
    <row r="50" spans="1:10" ht="15">
      <c r="A50" s="6" t="s">
        <v>7</v>
      </c>
      <c r="C50" s="62" t="s">
        <v>477</v>
      </c>
      <c r="D50" s="11">
        <v>320</v>
      </c>
      <c r="E50" s="50" t="s">
        <v>479</v>
      </c>
      <c r="F50" s="5">
        <v>320</v>
      </c>
      <c r="H50" s="59" t="s">
        <v>478</v>
      </c>
      <c r="I50" s="62" t="s">
        <v>477</v>
      </c>
      <c r="J50" s="13">
        <v>0</v>
      </c>
    </row>
    <row r="51" spans="1:10" ht="15">
      <c r="A51" s="6" t="s">
        <v>7</v>
      </c>
      <c r="C51" s="62" t="s">
        <v>474</v>
      </c>
      <c r="D51" s="11">
        <v>330</v>
      </c>
      <c r="E51" s="50" t="s">
        <v>476</v>
      </c>
      <c r="F51" s="5">
        <v>330</v>
      </c>
      <c r="H51" s="59" t="s">
        <v>475</v>
      </c>
      <c r="I51" s="62" t="s">
        <v>474</v>
      </c>
      <c r="J51" s="13">
        <v>0</v>
      </c>
    </row>
    <row r="52" spans="1:10" ht="15">
      <c r="A52" s="6" t="s">
        <v>7</v>
      </c>
      <c r="C52" s="62" t="s">
        <v>471</v>
      </c>
      <c r="D52" s="11">
        <v>340</v>
      </c>
      <c r="E52" s="50" t="s">
        <v>473</v>
      </c>
      <c r="F52" s="5">
        <v>340</v>
      </c>
      <c r="H52" s="59" t="s">
        <v>472</v>
      </c>
      <c r="I52" s="62" t="s">
        <v>471</v>
      </c>
      <c r="J52" s="13">
        <v>0</v>
      </c>
    </row>
    <row r="53" spans="1:10" ht="15">
      <c r="A53" s="6" t="s">
        <v>7</v>
      </c>
      <c r="C53" s="62" t="s">
        <v>468</v>
      </c>
      <c r="D53" s="11">
        <v>350</v>
      </c>
      <c r="E53" s="50" t="s">
        <v>470</v>
      </c>
      <c r="F53" s="5">
        <v>350</v>
      </c>
      <c r="H53" s="59" t="s">
        <v>469</v>
      </c>
      <c r="I53" s="62" t="s">
        <v>468</v>
      </c>
      <c r="J53" s="13">
        <v>0</v>
      </c>
    </row>
    <row r="54" spans="1:10" ht="15">
      <c r="A54" s="6" t="s">
        <v>7</v>
      </c>
      <c r="C54" s="62" t="s">
        <v>465</v>
      </c>
      <c r="D54" s="11">
        <v>360</v>
      </c>
      <c r="E54" s="50" t="s">
        <v>467</v>
      </c>
      <c r="F54" s="5">
        <v>360</v>
      </c>
      <c r="H54" s="59" t="s">
        <v>466</v>
      </c>
      <c r="I54" s="62" t="s">
        <v>465</v>
      </c>
      <c r="J54" s="13">
        <v>0</v>
      </c>
    </row>
    <row r="55" spans="1:10" ht="15">
      <c r="A55" s="6" t="s">
        <v>7</v>
      </c>
      <c r="C55" s="62" t="s">
        <v>462</v>
      </c>
      <c r="D55" s="11">
        <v>370</v>
      </c>
      <c r="E55" s="50" t="s">
        <v>464</v>
      </c>
      <c r="F55" s="5">
        <v>370</v>
      </c>
      <c r="H55" s="59" t="s">
        <v>463</v>
      </c>
      <c r="I55" s="62" t="s">
        <v>462</v>
      </c>
      <c r="J55" s="13">
        <v>0</v>
      </c>
    </row>
    <row r="56" spans="1:10" ht="15">
      <c r="A56" s="6" t="s">
        <v>7</v>
      </c>
      <c r="C56" s="62" t="s">
        <v>459</v>
      </c>
      <c r="D56" s="11">
        <v>380</v>
      </c>
      <c r="E56" s="50" t="s">
        <v>461</v>
      </c>
      <c r="F56" s="5">
        <v>380</v>
      </c>
      <c r="H56" s="59" t="s">
        <v>460</v>
      </c>
      <c r="I56" s="62" t="s">
        <v>459</v>
      </c>
      <c r="J56" s="13">
        <v>0</v>
      </c>
    </row>
    <row r="57" spans="1:10" ht="15">
      <c r="A57" s="6" t="s">
        <v>7</v>
      </c>
      <c r="C57" s="62" t="s">
        <v>456</v>
      </c>
      <c r="D57" s="11">
        <v>390</v>
      </c>
      <c r="E57" s="50" t="s">
        <v>458</v>
      </c>
      <c r="F57" s="5">
        <v>390</v>
      </c>
      <c r="H57" s="59" t="s">
        <v>457</v>
      </c>
      <c r="I57" s="62" t="s">
        <v>456</v>
      </c>
      <c r="J57" s="13">
        <v>0</v>
      </c>
    </row>
    <row r="58" spans="1:10" ht="15">
      <c r="A58" s="6" t="s">
        <v>7</v>
      </c>
      <c r="C58" s="62" t="s">
        <v>453</v>
      </c>
      <c r="D58" s="11">
        <v>400</v>
      </c>
      <c r="E58" s="50" t="s">
        <v>455</v>
      </c>
      <c r="F58" s="5">
        <v>400</v>
      </c>
      <c r="H58" s="59" t="s">
        <v>454</v>
      </c>
      <c r="I58" s="62" t="s">
        <v>453</v>
      </c>
      <c r="J58" s="13">
        <v>0</v>
      </c>
    </row>
    <row r="59" spans="1:10" ht="15">
      <c r="A59" s="6" t="s">
        <v>7</v>
      </c>
      <c r="C59" s="62" t="s">
        <v>450</v>
      </c>
      <c r="D59" s="11">
        <v>410</v>
      </c>
      <c r="E59" s="50" t="s">
        <v>452</v>
      </c>
      <c r="F59" s="5">
        <v>410</v>
      </c>
      <c r="H59" s="59" t="s">
        <v>451</v>
      </c>
      <c r="I59" s="62" t="s">
        <v>450</v>
      </c>
      <c r="J59" s="13">
        <v>0</v>
      </c>
    </row>
    <row r="60" spans="1:10" ht="15">
      <c r="A60" s="6" t="s">
        <v>7</v>
      </c>
      <c r="C60" s="54" t="s">
        <v>448</v>
      </c>
      <c r="D60" s="11">
        <v>420</v>
      </c>
      <c r="E60" s="50" t="s">
        <v>449</v>
      </c>
      <c r="F60" s="5">
        <v>420</v>
      </c>
      <c r="H60" s="59" t="s">
        <v>99</v>
      </c>
      <c r="I60" s="54" t="s">
        <v>448</v>
      </c>
      <c r="J60" s="13">
        <v>0</v>
      </c>
    </row>
    <row r="61" spans="1:10" ht="15">
      <c r="A61" s="6" t="s">
        <v>7</v>
      </c>
      <c r="C61" s="54" t="s">
        <v>446</v>
      </c>
      <c r="D61" s="11">
        <v>430</v>
      </c>
      <c r="E61" s="50" t="s">
        <v>447</v>
      </c>
      <c r="F61" s="5">
        <v>430</v>
      </c>
      <c r="H61" s="59" t="s">
        <v>96</v>
      </c>
      <c r="I61" s="54" t="s">
        <v>446</v>
      </c>
      <c r="J61" s="13">
        <v>0</v>
      </c>
    </row>
    <row r="62" spans="1:10" ht="15">
      <c r="A62" s="6" t="s">
        <v>7</v>
      </c>
      <c r="C62" s="61" t="s">
        <v>443</v>
      </c>
      <c r="D62" s="11">
        <v>440</v>
      </c>
      <c r="E62" s="50" t="s">
        <v>445</v>
      </c>
      <c r="F62" s="5">
        <v>440</v>
      </c>
      <c r="H62" s="59" t="s">
        <v>444</v>
      </c>
      <c r="I62" s="61" t="s">
        <v>443</v>
      </c>
      <c r="J62" s="60">
        <v>0</v>
      </c>
    </row>
    <row r="63" spans="1:10" ht="15">
      <c r="A63" s="6" t="s">
        <v>7</v>
      </c>
      <c r="C63" s="54" t="s">
        <v>441</v>
      </c>
      <c r="D63" s="11">
        <v>450</v>
      </c>
      <c r="E63" s="50" t="s">
        <v>442</v>
      </c>
      <c r="F63" s="5">
        <v>450</v>
      </c>
      <c r="H63" s="59" t="s">
        <v>93</v>
      </c>
      <c r="I63" s="54" t="s">
        <v>441</v>
      </c>
      <c r="J63" s="13">
        <v>0</v>
      </c>
    </row>
    <row r="64" spans="1:10" ht="15">
      <c r="A64" s="6" t="s">
        <v>7</v>
      </c>
      <c r="C64" s="53" t="s">
        <v>438</v>
      </c>
      <c r="D64" s="11">
        <v>460</v>
      </c>
      <c r="E64" s="50" t="s">
        <v>440</v>
      </c>
      <c r="F64" s="5">
        <v>460</v>
      </c>
      <c r="H64" s="57" t="s">
        <v>439</v>
      </c>
      <c r="I64" s="53" t="s">
        <v>438</v>
      </c>
      <c r="J64" s="13">
        <v>0</v>
      </c>
    </row>
    <row r="65" spans="1:10" ht="15">
      <c r="A65" s="6" t="s">
        <v>7</v>
      </c>
      <c r="C65" s="56" t="s">
        <v>435</v>
      </c>
      <c r="D65" s="11" t="s">
        <v>437</v>
      </c>
      <c r="E65" s="50" t="s">
        <v>436</v>
      </c>
      <c r="F65" s="5">
        <v>490</v>
      </c>
      <c r="H65" s="57" t="s">
        <v>69</v>
      </c>
      <c r="I65" s="56" t="s">
        <v>435</v>
      </c>
      <c r="J65" s="24">
        <f>'C02'!J66+'C02'!J67</f>
        <v>0</v>
      </c>
    </row>
    <row r="66" spans="1:10" ht="15">
      <c r="A66" s="6" t="s">
        <v>7</v>
      </c>
      <c r="C66" s="53" t="s">
        <v>433</v>
      </c>
      <c r="D66" s="11">
        <v>500</v>
      </c>
      <c r="E66" s="50" t="s">
        <v>434</v>
      </c>
      <c r="F66" s="5">
        <v>500</v>
      </c>
      <c r="H66" s="57" t="s">
        <v>66</v>
      </c>
      <c r="I66" s="53" t="s">
        <v>433</v>
      </c>
      <c r="J66" s="13">
        <v>0</v>
      </c>
    </row>
    <row r="67" spans="1:10" ht="15">
      <c r="A67" s="6" t="s">
        <v>7</v>
      </c>
      <c r="C67" s="53" t="s">
        <v>431</v>
      </c>
      <c r="D67" s="11">
        <v>510</v>
      </c>
      <c r="E67" s="50" t="s">
        <v>432</v>
      </c>
      <c r="F67" s="5">
        <v>510</v>
      </c>
      <c r="H67" s="57" t="s">
        <v>39</v>
      </c>
      <c r="I67" s="53" t="s">
        <v>431</v>
      </c>
      <c r="J67" s="13">
        <v>0</v>
      </c>
    </row>
    <row r="68" spans="1:10" ht="15">
      <c r="A68" s="6" t="s">
        <v>7</v>
      </c>
      <c r="C68" s="56" t="s">
        <v>428</v>
      </c>
      <c r="D68" s="11">
        <v>520</v>
      </c>
      <c r="E68" s="50" t="s">
        <v>430</v>
      </c>
      <c r="F68" s="5">
        <v>520</v>
      </c>
      <c r="H68" s="57" t="s">
        <v>429</v>
      </c>
      <c r="I68" s="56" t="s">
        <v>428</v>
      </c>
      <c r="J68" s="24">
        <f>'C02'!J69+'C02'!J74</f>
        <v>1301</v>
      </c>
    </row>
    <row r="69" spans="1:10" ht="30">
      <c r="A69" s="6" t="s">
        <v>7</v>
      </c>
      <c r="C69" s="53" t="s">
        <v>425</v>
      </c>
      <c r="D69" s="11">
        <v>530</v>
      </c>
      <c r="E69" s="50" t="s">
        <v>427</v>
      </c>
      <c r="F69" s="5">
        <v>530</v>
      </c>
      <c r="H69" s="57" t="s">
        <v>426</v>
      </c>
      <c r="I69" s="53" t="s">
        <v>425</v>
      </c>
      <c r="J69" s="24">
        <f>('C02'!J70+'C02'!J71+'C02'!J72+'C02'!J73)</f>
        <v>1301</v>
      </c>
    </row>
    <row r="70" spans="1:10" ht="15">
      <c r="A70" s="6" t="s">
        <v>7</v>
      </c>
      <c r="C70" s="54" t="s">
        <v>422</v>
      </c>
      <c r="D70" s="11">
        <v>540</v>
      </c>
      <c r="E70" s="50" t="s">
        <v>424</v>
      </c>
      <c r="F70" s="5">
        <v>540</v>
      </c>
      <c r="H70" s="59" t="s">
        <v>423</v>
      </c>
      <c r="I70" s="54" t="s">
        <v>422</v>
      </c>
      <c r="J70" s="13">
        <v>1301</v>
      </c>
    </row>
    <row r="71" spans="1:10" ht="15">
      <c r="A71" s="6" t="s">
        <v>7</v>
      </c>
      <c r="C71" s="54" t="s">
        <v>419</v>
      </c>
      <c r="D71" s="11">
        <v>550</v>
      </c>
      <c r="E71" s="50" t="s">
        <v>421</v>
      </c>
      <c r="F71" s="5">
        <v>550</v>
      </c>
      <c r="H71" s="59" t="s">
        <v>420</v>
      </c>
      <c r="I71" s="54" t="s">
        <v>419</v>
      </c>
      <c r="J71" s="13">
        <v>0</v>
      </c>
    </row>
    <row r="72" spans="1:10" ht="15">
      <c r="A72" s="6" t="s">
        <v>7</v>
      </c>
      <c r="C72" s="54" t="s">
        <v>416</v>
      </c>
      <c r="D72" s="11">
        <v>560</v>
      </c>
      <c r="E72" s="50" t="s">
        <v>418</v>
      </c>
      <c r="F72" s="5">
        <v>560</v>
      </c>
      <c r="H72" s="59" t="s">
        <v>417</v>
      </c>
      <c r="I72" s="54" t="s">
        <v>416</v>
      </c>
      <c r="J72" s="13">
        <v>0</v>
      </c>
    </row>
    <row r="73" spans="1:10" ht="15">
      <c r="A73" s="6" t="s">
        <v>7</v>
      </c>
      <c r="C73" s="54" t="s">
        <v>413</v>
      </c>
      <c r="D73" s="11">
        <v>570</v>
      </c>
      <c r="E73" s="50" t="s">
        <v>415</v>
      </c>
      <c r="F73" s="5">
        <v>570</v>
      </c>
      <c r="H73" s="59" t="s">
        <v>414</v>
      </c>
      <c r="I73" s="54" t="s">
        <v>413</v>
      </c>
      <c r="J73" s="13">
        <v>0</v>
      </c>
    </row>
    <row r="74" spans="1:10" ht="30">
      <c r="A74" s="6" t="s">
        <v>7</v>
      </c>
      <c r="C74" s="53" t="s">
        <v>410</v>
      </c>
      <c r="D74" s="11">
        <v>580</v>
      </c>
      <c r="E74" s="50" t="s">
        <v>412</v>
      </c>
      <c r="F74" s="5">
        <v>580</v>
      </c>
      <c r="H74" s="57" t="s">
        <v>411</v>
      </c>
      <c r="I74" s="53" t="s">
        <v>410</v>
      </c>
      <c r="J74" s="13">
        <v>0</v>
      </c>
    </row>
    <row r="75" spans="1:10" ht="15">
      <c r="A75" s="6" t="s">
        <v>7</v>
      </c>
      <c r="C75" s="56" t="s">
        <v>407</v>
      </c>
      <c r="D75" s="11">
        <v>590</v>
      </c>
      <c r="E75" s="50" t="s">
        <v>409</v>
      </c>
      <c r="F75" s="5">
        <v>590</v>
      </c>
      <c r="H75" s="57" t="s">
        <v>408</v>
      </c>
      <c r="I75" s="56" t="s">
        <v>407</v>
      </c>
      <c r="J75" s="24">
        <f>('C02'!J76+'C02'!J77+'C02'!J78)</f>
        <v>39819.375</v>
      </c>
    </row>
    <row r="76" spans="1:10" ht="15">
      <c r="A76" s="6" t="s">
        <v>7</v>
      </c>
      <c r="C76" s="53" t="s">
        <v>403</v>
      </c>
      <c r="D76" s="11" t="s">
        <v>406</v>
      </c>
      <c r="E76" s="50" t="s">
        <v>405</v>
      </c>
      <c r="F76" s="5">
        <v>600</v>
      </c>
      <c r="H76" s="57" t="s">
        <v>404</v>
      </c>
      <c r="I76" s="53" t="s">
        <v>403</v>
      </c>
      <c r="J76" s="13">
        <v>39819.375</v>
      </c>
    </row>
    <row r="77" spans="1:10" ht="15">
      <c r="A77" s="6" t="s">
        <v>7</v>
      </c>
      <c r="C77" s="53" t="s">
        <v>399</v>
      </c>
      <c r="D77" s="11" t="s">
        <v>402</v>
      </c>
      <c r="E77" s="50" t="s">
        <v>401</v>
      </c>
      <c r="F77" s="5">
        <v>610</v>
      </c>
      <c r="H77" s="57" t="s">
        <v>400</v>
      </c>
      <c r="I77" s="53" t="s">
        <v>399</v>
      </c>
      <c r="J77" s="13">
        <v>0</v>
      </c>
    </row>
    <row r="78" spans="1:10" ht="15">
      <c r="A78" s="6" t="s">
        <v>7</v>
      </c>
      <c r="C78" s="53" t="s">
        <v>396</v>
      </c>
      <c r="D78" s="11">
        <v>620</v>
      </c>
      <c r="E78" s="50" t="s">
        <v>398</v>
      </c>
      <c r="F78" s="5">
        <v>620</v>
      </c>
      <c r="H78" s="57" t="s">
        <v>397</v>
      </c>
      <c r="I78" s="53" t="s">
        <v>396</v>
      </c>
      <c r="J78" s="13">
        <v>0</v>
      </c>
    </row>
    <row r="79" spans="1:10" ht="15">
      <c r="A79" s="6" t="s">
        <v>7</v>
      </c>
      <c r="C79" s="56" t="s">
        <v>392</v>
      </c>
      <c r="D79" s="11" t="s">
        <v>395</v>
      </c>
      <c r="E79" s="50" t="s">
        <v>394</v>
      </c>
      <c r="F79" s="5">
        <v>630</v>
      </c>
      <c r="H79" s="58" t="s">
        <v>393</v>
      </c>
      <c r="I79" s="56" t="s">
        <v>392</v>
      </c>
      <c r="J79" s="13">
        <v>0</v>
      </c>
    </row>
    <row r="80" spans="1:10" ht="15">
      <c r="A80" s="6" t="s">
        <v>7</v>
      </c>
      <c r="C80" s="56" t="s">
        <v>388</v>
      </c>
      <c r="D80" s="11" t="s">
        <v>391</v>
      </c>
      <c r="E80" s="50" t="s">
        <v>390</v>
      </c>
      <c r="F80" s="5">
        <v>640</v>
      </c>
      <c r="H80" s="57" t="s">
        <v>389</v>
      </c>
      <c r="I80" s="56" t="s">
        <v>388</v>
      </c>
      <c r="J80" s="24">
        <f>('C02'!J81+'C02'!J82+'C02'!J83)</f>
        <v>1.2033375</v>
      </c>
    </row>
    <row r="81" spans="1:10" ht="15">
      <c r="A81" s="6" t="s">
        <v>7</v>
      </c>
      <c r="C81" s="53" t="s">
        <v>384</v>
      </c>
      <c r="D81" s="11" t="s">
        <v>387</v>
      </c>
      <c r="E81" s="50" t="s">
        <v>386</v>
      </c>
      <c r="F81" s="5">
        <v>650</v>
      </c>
      <c r="H81" s="57" t="s">
        <v>385</v>
      </c>
      <c r="I81" s="53" t="s">
        <v>384</v>
      </c>
      <c r="J81" s="13">
        <v>0</v>
      </c>
    </row>
    <row r="82" spans="1:10" ht="15">
      <c r="A82" s="6" t="s">
        <v>7</v>
      </c>
      <c r="C82" s="53" t="s">
        <v>381</v>
      </c>
      <c r="D82" s="11">
        <v>660</v>
      </c>
      <c r="E82" s="50" t="s">
        <v>383</v>
      </c>
      <c r="F82" s="5">
        <v>660</v>
      </c>
      <c r="H82" s="57" t="s">
        <v>382</v>
      </c>
      <c r="I82" s="53" t="s">
        <v>381</v>
      </c>
      <c r="J82" s="13">
        <v>1.2033375</v>
      </c>
    </row>
    <row r="83" spans="1:10" ht="15">
      <c r="A83" s="6" t="s">
        <v>7</v>
      </c>
      <c r="C83" s="53" t="s">
        <v>378</v>
      </c>
      <c r="D83" s="11">
        <v>670</v>
      </c>
      <c r="E83" s="50" t="s">
        <v>380</v>
      </c>
      <c r="F83" s="5">
        <v>670</v>
      </c>
      <c r="H83" s="57" t="s">
        <v>379</v>
      </c>
      <c r="I83" s="53" t="s">
        <v>378</v>
      </c>
      <c r="J83" s="13">
        <v>0</v>
      </c>
    </row>
    <row r="84" spans="1:10" ht="30">
      <c r="A84" s="6" t="s">
        <v>7</v>
      </c>
      <c r="C84" s="56" t="s">
        <v>375</v>
      </c>
      <c r="D84" s="11">
        <v>680</v>
      </c>
      <c r="E84" s="50" t="s">
        <v>377</v>
      </c>
      <c r="F84" s="5">
        <v>680</v>
      </c>
      <c r="H84" s="30" t="s">
        <v>376</v>
      </c>
      <c r="I84" s="56" t="s">
        <v>375</v>
      </c>
      <c r="J84" s="13">
        <v>0</v>
      </c>
    </row>
    <row r="85" spans="1:10" ht="15">
      <c r="A85" s="6" t="s">
        <v>7</v>
      </c>
      <c r="C85" s="56" t="s">
        <v>372</v>
      </c>
      <c r="D85" s="11">
        <v>690</v>
      </c>
      <c r="E85" s="50" t="s">
        <v>374</v>
      </c>
      <c r="F85" s="5">
        <v>690</v>
      </c>
      <c r="H85" s="30" t="s">
        <v>373</v>
      </c>
      <c r="I85" s="56" t="s">
        <v>372</v>
      </c>
      <c r="J85" s="13">
        <v>0</v>
      </c>
    </row>
    <row r="86" spans="1:10" ht="15">
      <c r="A86" s="6" t="s">
        <v>7</v>
      </c>
      <c r="C86" s="53" t="s">
        <v>369</v>
      </c>
      <c r="D86" s="11">
        <v>710</v>
      </c>
      <c r="E86" s="50" t="s">
        <v>371</v>
      </c>
      <c r="F86" s="5">
        <v>710</v>
      </c>
      <c r="H86" s="30" t="s">
        <v>370</v>
      </c>
      <c r="I86" s="53" t="s">
        <v>369</v>
      </c>
      <c r="J86" s="13">
        <v>0</v>
      </c>
    </row>
    <row r="87" spans="1:10" ht="15">
      <c r="A87" s="6" t="s">
        <v>7</v>
      </c>
      <c r="C87" s="54" t="s">
        <v>366</v>
      </c>
      <c r="D87" s="11">
        <v>720</v>
      </c>
      <c r="E87" s="50" t="s">
        <v>368</v>
      </c>
      <c r="F87" s="5">
        <v>720</v>
      </c>
      <c r="H87" s="55" t="s">
        <v>367</v>
      </c>
      <c r="I87" s="54" t="s">
        <v>366</v>
      </c>
      <c r="J87" s="13">
        <v>0</v>
      </c>
    </row>
    <row r="88" spans="1:10" ht="30">
      <c r="A88" s="6" t="s">
        <v>7</v>
      </c>
      <c r="C88" s="54" t="s">
        <v>363</v>
      </c>
      <c r="D88" s="11">
        <v>730</v>
      </c>
      <c r="E88" s="50" t="s">
        <v>365</v>
      </c>
      <c r="F88" s="5">
        <v>730</v>
      </c>
      <c r="H88" s="55" t="s">
        <v>364</v>
      </c>
      <c r="I88" s="54" t="s">
        <v>363</v>
      </c>
      <c r="J88" s="13">
        <v>0</v>
      </c>
    </row>
    <row r="89" spans="1:10" ht="15">
      <c r="A89" s="6" t="s">
        <v>7</v>
      </c>
      <c r="C89" s="54" t="s">
        <v>360</v>
      </c>
      <c r="D89" s="11">
        <v>740</v>
      </c>
      <c r="E89" s="50" t="s">
        <v>362</v>
      </c>
      <c r="F89" s="5">
        <v>740</v>
      </c>
      <c r="H89" s="55" t="s">
        <v>361</v>
      </c>
      <c r="I89" s="54" t="s">
        <v>360</v>
      </c>
      <c r="J89" s="13">
        <v>0</v>
      </c>
    </row>
    <row r="90" spans="1:10" ht="15">
      <c r="A90" s="6" t="s">
        <v>7</v>
      </c>
      <c r="C90" s="53" t="s">
        <v>357</v>
      </c>
      <c r="D90" s="11">
        <v>750</v>
      </c>
      <c r="E90" s="50" t="s">
        <v>359</v>
      </c>
      <c r="F90" s="5">
        <v>750</v>
      </c>
      <c r="H90" s="30" t="s">
        <v>358</v>
      </c>
      <c r="I90" s="53" t="s">
        <v>357</v>
      </c>
      <c r="J90" s="13">
        <v>0</v>
      </c>
    </row>
    <row r="91" spans="1:10" ht="15.75" thickBot="1">
      <c r="A91" s="6" t="s">
        <v>7</v>
      </c>
      <c r="C91" s="52" t="s">
        <v>354</v>
      </c>
      <c r="D91" s="51">
        <v>760</v>
      </c>
      <c r="E91" s="50" t="s">
        <v>356</v>
      </c>
      <c r="F91" s="5">
        <v>760</v>
      </c>
      <c r="H91" s="49" t="s">
        <v>355</v>
      </c>
      <c r="I91" s="48" t="s">
        <v>354</v>
      </c>
      <c r="J91" s="7">
        <v>0</v>
      </c>
    </row>
  </sheetData>
  <sheetProtection sheet="1" objects="1" scenarios="1"/>
  <mergeCells count="3">
    <mergeCell ref="D13:J13"/>
    <mergeCell ref="D11:H11"/>
    <mergeCell ref="D9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F8">
      <selection activeCell="F8" sqref="F8"/>
    </sheetView>
  </sheetViews>
  <sheetFormatPr defaultColWidth="23.75390625" defaultRowHeight="12"/>
  <cols>
    <col min="1" max="1" width="4.875" style="73" hidden="1" customWidth="1"/>
    <col min="2" max="2" width="6.75390625" style="73" hidden="1" customWidth="1"/>
    <col min="3" max="3" width="46.75390625" style="73" hidden="1" customWidth="1"/>
    <col min="4" max="4" width="4.25390625" style="73" hidden="1" customWidth="1"/>
    <col min="5" max="5" width="13.625" style="73" hidden="1" customWidth="1"/>
    <col min="6" max="6" width="9.875" style="73" bestFit="1" customWidth="1"/>
    <col min="7" max="7" width="4.00390625" style="73" hidden="1" customWidth="1"/>
    <col min="8" max="8" width="51.875" style="73" customWidth="1"/>
    <col min="9" max="16384" width="23.75390625" style="73" customWidth="1"/>
  </cols>
  <sheetData>
    <row r="1" spans="1:9" ht="15" hidden="1">
      <c r="A1" s="73" t="s">
        <v>316</v>
      </c>
      <c r="B1" s="73" t="s">
        <v>353</v>
      </c>
      <c r="C1" s="73" t="s">
        <v>326</v>
      </c>
      <c r="D1" s="73" t="s">
        <v>352</v>
      </c>
      <c r="E1" s="73" t="s">
        <v>320</v>
      </c>
      <c r="F1" s="73" t="s">
        <v>318</v>
      </c>
      <c r="G1" s="73" t="s">
        <v>325</v>
      </c>
      <c r="H1" s="73" t="s">
        <v>318</v>
      </c>
      <c r="I1" s="73" t="s">
        <v>7</v>
      </c>
    </row>
    <row r="2" ht="15" hidden="1">
      <c r="A2" s="73" t="s">
        <v>351</v>
      </c>
    </row>
    <row r="3" spans="1:2" ht="15" hidden="1">
      <c r="A3" s="73" t="s">
        <v>350</v>
      </c>
      <c r="B3" s="73">
        <v>1</v>
      </c>
    </row>
    <row r="4" spans="1:2" ht="15" hidden="1">
      <c r="A4" s="73" t="s">
        <v>349</v>
      </c>
      <c r="B4" s="73" t="s">
        <v>348</v>
      </c>
    </row>
    <row r="5" spans="1:2" ht="15" hidden="1">
      <c r="A5" s="73" t="s">
        <v>347</v>
      </c>
      <c r="B5" s="73" t="s">
        <v>600</v>
      </c>
    </row>
    <row r="6" spans="1:2" ht="15" hidden="1">
      <c r="A6" s="73" t="s">
        <v>345</v>
      </c>
      <c r="B6" s="73" t="s">
        <v>599</v>
      </c>
    </row>
    <row r="7" spans="1:2" ht="15" hidden="1">
      <c r="A7" s="73" t="s">
        <v>343</v>
      </c>
      <c r="B7" s="73" t="s">
        <v>342</v>
      </c>
    </row>
    <row r="8" spans="1:6" ht="15">
      <c r="A8" s="73" t="s">
        <v>328</v>
      </c>
      <c r="F8" s="45" t="s">
        <v>341</v>
      </c>
    </row>
    <row r="9" spans="1:8" ht="15">
      <c r="A9" s="73" t="s">
        <v>328</v>
      </c>
      <c r="F9" s="150" t="s">
        <v>894</v>
      </c>
      <c r="G9" s="139"/>
      <c r="H9" s="140"/>
    </row>
    <row r="10" spans="1:9" ht="15">
      <c r="A10" s="73" t="s">
        <v>328</v>
      </c>
      <c r="F10" s="45" t="s">
        <v>338</v>
      </c>
      <c r="I10" s="87" t="s">
        <v>340</v>
      </c>
    </row>
    <row r="11" spans="1:9" ht="15">
      <c r="A11" s="73" t="s">
        <v>328</v>
      </c>
      <c r="F11" s="86">
        <v>8120</v>
      </c>
      <c r="I11" s="86" t="s">
        <v>895</v>
      </c>
    </row>
    <row r="12" ht="15.75" thickBot="1">
      <c r="A12" s="73" t="s">
        <v>328</v>
      </c>
    </row>
    <row r="13" spans="1:9" ht="20.25" customHeight="1" thickBot="1">
      <c r="A13" s="73" t="s">
        <v>328</v>
      </c>
      <c r="F13" s="147" t="s">
        <v>598</v>
      </c>
      <c r="G13" s="148"/>
      <c r="H13" s="148"/>
      <c r="I13" s="149"/>
    </row>
    <row r="14" spans="1:9" ht="15" hidden="1">
      <c r="A14" s="73" t="s">
        <v>326</v>
      </c>
      <c r="F14" s="73" t="s">
        <v>317</v>
      </c>
      <c r="H14" s="73" t="s">
        <v>315</v>
      </c>
      <c r="I14" s="73" t="s">
        <v>314</v>
      </c>
    </row>
    <row r="15" spans="1:9" ht="15.75" thickBot="1">
      <c r="A15" s="73" t="s">
        <v>325</v>
      </c>
      <c r="F15" s="85" t="s">
        <v>324</v>
      </c>
      <c r="G15" s="85" t="s">
        <v>323</v>
      </c>
      <c r="H15" s="85" t="s">
        <v>322</v>
      </c>
      <c r="I15" s="85">
        <v>10</v>
      </c>
    </row>
    <row r="16" spans="1:9" ht="15.75" hidden="1" thickBot="1">
      <c r="A16" s="73" t="s">
        <v>320</v>
      </c>
      <c r="I16" s="73" t="s">
        <v>597</v>
      </c>
    </row>
    <row r="17" spans="1:9" ht="15">
      <c r="A17" s="73" t="s">
        <v>318</v>
      </c>
      <c r="F17" s="84" t="s">
        <v>317</v>
      </c>
      <c r="G17" s="35" t="s">
        <v>316</v>
      </c>
      <c r="H17" s="35" t="s">
        <v>315</v>
      </c>
      <c r="I17" s="34" t="s">
        <v>314</v>
      </c>
    </row>
    <row r="18" spans="1:9" ht="15">
      <c r="A18" s="73" t="s">
        <v>7</v>
      </c>
      <c r="C18" s="78" t="s">
        <v>589</v>
      </c>
      <c r="E18" s="73" t="s">
        <v>596</v>
      </c>
      <c r="F18" s="81" t="s">
        <v>313</v>
      </c>
      <c r="G18" s="80">
        <v>10</v>
      </c>
      <c r="H18" s="78" t="s">
        <v>589</v>
      </c>
      <c r="I18" s="82">
        <f>IF('C01'!J130&lt;&gt;0,ROUND(('C01'!J32/'C01'!J130),4),)</f>
        <v>0.1337</v>
      </c>
    </row>
    <row r="19" spans="1:9" ht="15">
      <c r="A19" s="73" t="s">
        <v>7</v>
      </c>
      <c r="C19" s="78" t="s">
        <v>586</v>
      </c>
      <c r="E19" s="73" t="s">
        <v>595</v>
      </c>
      <c r="F19" s="81" t="s">
        <v>306</v>
      </c>
      <c r="G19" s="80">
        <v>20</v>
      </c>
      <c r="H19" s="78" t="s">
        <v>586</v>
      </c>
      <c r="I19" s="83">
        <f>'C01'!J32-'C01'!J130*0.045</f>
        <v>35507.4839748125</v>
      </c>
    </row>
    <row r="20" spans="1:9" ht="15">
      <c r="A20" s="73" t="s">
        <v>7</v>
      </c>
      <c r="C20" s="78" t="s">
        <v>583</v>
      </c>
      <c r="E20" s="73" t="s">
        <v>594</v>
      </c>
      <c r="F20" s="81" t="s">
        <v>302</v>
      </c>
      <c r="G20" s="80">
        <v>30</v>
      </c>
      <c r="H20" s="78" t="s">
        <v>583</v>
      </c>
      <c r="I20" s="82">
        <f>IF('C01'!J130&lt;&gt;0,ROUND(('C01'!J31/'C01'!J130),4),)</f>
        <v>0.1337</v>
      </c>
    </row>
    <row r="21" spans="1:9" ht="15">
      <c r="A21" s="73" t="s">
        <v>7</v>
      </c>
      <c r="C21" s="78" t="s">
        <v>580</v>
      </c>
      <c r="E21" s="73" t="s">
        <v>593</v>
      </c>
      <c r="F21" s="81" t="s">
        <v>298</v>
      </c>
      <c r="G21" s="80">
        <v>40</v>
      </c>
      <c r="H21" s="78" t="s">
        <v>580</v>
      </c>
      <c r="I21" s="83">
        <f>'C01'!J31-'C01'!J130*0.06</f>
        <v>29502.645299750002</v>
      </c>
    </row>
    <row r="22" spans="1:9" ht="15">
      <c r="A22" s="73" t="s">
        <v>7</v>
      </c>
      <c r="C22" s="78" t="s">
        <v>577</v>
      </c>
      <c r="E22" s="73" t="s">
        <v>592</v>
      </c>
      <c r="F22" s="81" t="s">
        <v>289</v>
      </c>
      <c r="G22" s="80">
        <v>50</v>
      </c>
      <c r="H22" s="78" t="s">
        <v>577</v>
      </c>
      <c r="I22" s="82">
        <f>IF('C01'!J130&lt;&gt;0,ROUND(('C01'!J30/'C01'!J130),4),)</f>
        <v>0.1337</v>
      </c>
    </row>
    <row r="23" spans="1:9" ht="15">
      <c r="A23" s="73" t="s">
        <v>7</v>
      </c>
      <c r="C23" s="78" t="s">
        <v>574</v>
      </c>
      <c r="E23" s="73" t="s">
        <v>591</v>
      </c>
      <c r="F23" s="81" t="s">
        <v>286</v>
      </c>
      <c r="G23" s="80">
        <v>60</v>
      </c>
      <c r="H23" s="78" t="s">
        <v>574</v>
      </c>
      <c r="I23" s="83">
        <f>'C01'!J30-'C01'!J130*0.08</f>
        <v>21496.193733</v>
      </c>
    </row>
    <row r="24" spans="1:9" ht="15">
      <c r="A24" s="73" t="s">
        <v>318</v>
      </c>
      <c r="F24" s="144" t="s">
        <v>590</v>
      </c>
      <c r="G24" s="145"/>
      <c r="H24" s="145"/>
      <c r="I24" s="146"/>
    </row>
    <row r="25" spans="1:9" ht="15">
      <c r="A25" s="73" t="s">
        <v>7</v>
      </c>
      <c r="C25" s="78" t="s">
        <v>589</v>
      </c>
      <c r="E25" s="73" t="s">
        <v>588</v>
      </c>
      <c r="F25" s="81" t="s">
        <v>283</v>
      </c>
      <c r="G25" s="80">
        <v>70</v>
      </c>
      <c r="H25" s="78" t="s">
        <v>587</v>
      </c>
      <c r="I25" s="79">
        <v>0</v>
      </c>
    </row>
    <row r="26" spans="1:9" ht="15">
      <c r="A26" s="73" t="s">
        <v>7</v>
      </c>
      <c r="C26" s="78" t="s">
        <v>586</v>
      </c>
      <c r="E26" s="73" t="s">
        <v>585</v>
      </c>
      <c r="F26" s="81" t="s">
        <v>279</v>
      </c>
      <c r="G26" s="80">
        <v>80</v>
      </c>
      <c r="H26" s="78" t="s">
        <v>584</v>
      </c>
      <c r="I26" s="79">
        <v>0</v>
      </c>
    </row>
    <row r="27" spans="1:9" ht="15">
      <c r="A27" s="73" t="s">
        <v>7</v>
      </c>
      <c r="C27" s="78" t="s">
        <v>583</v>
      </c>
      <c r="E27" s="73" t="s">
        <v>582</v>
      </c>
      <c r="F27" s="81" t="s">
        <v>275</v>
      </c>
      <c r="G27" s="80">
        <v>90</v>
      </c>
      <c r="H27" s="78" t="s">
        <v>581</v>
      </c>
      <c r="I27" s="79">
        <v>0</v>
      </c>
    </row>
    <row r="28" spans="1:9" ht="15">
      <c r="A28" s="73" t="s">
        <v>7</v>
      </c>
      <c r="C28" s="78" t="s">
        <v>580</v>
      </c>
      <c r="E28" s="73" t="s">
        <v>579</v>
      </c>
      <c r="F28" s="81" t="s">
        <v>543</v>
      </c>
      <c r="G28" s="80">
        <v>100</v>
      </c>
      <c r="H28" s="78" t="s">
        <v>578</v>
      </c>
      <c r="I28" s="82">
        <v>0</v>
      </c>
    </row>
    <row r="29" spans="1:9" ht="15">
      <c r="A29" s="73" t="s">
        <v>7</v>
      </c>
      <c r="C29" s="78" t="s">
        <v>577</v>
      </c>
      <c r="E29" s="73" t="s">
        <v>576</v>
      </c>
      <c r="F29" s="81" t="s">
        <v>539</v>
      </c>
      <c r="G29" s="80">
        <v>110</v>
      </c>
      <c r="H29" s="78" t="s">
        <v>575</v>
      </c>
      <c r="I29" s="79">
        <v>0</v>
      </c>
    </row>
    <row r="30" spans="1:9" ht="30.75" thickBot="1">
      <c r="A30" s="73" t="s">
        <v>7</v>
      </c>
      <c r="C30" s="78" t="s">
        <v>574</v>
      </c>
      <c r="E30" s="73" t="s">
        <v>573</v>
      </c>
      <c r="F30" s="77" t="s">
        <v>535</v>
      </c>
      <c r="G30" s="76">
        <v>120</v>
      </c>
      <c r="H30" s="75" t="s">
        <v>572</v>
      </c>
      <c r="I30" s="74">
        <v>0</v>
      </c>
    </row>
  </sheetData>
  <sheetProtection/>
  <mergeCells count="3">
    <mergeCell ref="F24:I24"/>
    <mergeCell ref="F13:I13"/>
    <mergeCell ref="F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D8">
      <selection activeCell="D8" sqref="D8"/>
    </sheetView>
  </sheetViews>
  <sheetFormatPr defaultColWidth="9.125" defaultRowHeight="12"/>
  <cols>
    <col min="1" max="2" width="9.125" style="73" hidden="1" customWidth="1"/>
    <col min="3" max="3" width="124.375" style="89" hidden="1" customWidth="1"/>
    <col min="4" max="4" width="11.25390625" style="73" customWidth="1"/>
    <col min="5" max="5" width="9.125" style="73" customWidth="1"/>
    <col min="6" max="6" width="20.75390625" style="73" hidden="1" customWidth="1"/>
    <col min="7" max="7" width="4.375" style="88" hidden="1" customWidth="1"/>
    <col min="8" max="8" width="9.125" style="73" hidden="1" customWidth="1"/>
    <col min="9" max="9" width="97.25390625" style="73" customWidth="1"/>
    <col min="10" max="10" width="20.625" style="73" customWidth="1"/>
    <col min="11" max="16384" width="9.125" style="73" customWidth="1"/>
  </cols>
  <sheetData>
    <row r="1" spans="1:10" ht="15" hidden="1">
      <c r="A1" s="73" t="s">
        <v>316</v>
      </c>
      <c r="B1" s="73" t="s">
        <v>353</v>
      </c>
      <c r="C1" s="89" t="s">
        <v>326</v>
      </c>
      <c r="D1" s="73" t="s">
        <v>318</v>
      </c>
      <c r="E1" s="73" t="s">
        <v>318</v>
      </c>
      <c r="F1" s="73" t="s">
        <v>320</v>
      </c>
      <c r="G1" s="88" t="s">
        <v>325</v>
      </c>
      <c r="H1" s="73" t="s">
        <v>352</v>
      </c>
      <c r="I1" s="73" t="s">
        <v>318</v>
      </c>
      <c r="J1" s="73" t="s">
        <v>7</v>
      </c>
    </row>
    <row r="2" ht="15" hidden="1">
      <c r="A2" s="73" t="s">
        <v>351</v>
      </c>
    </row>
    <row r="3" spans="1:2" ht="15" hidden="1">
      <c r="A3" s="73" t="s">
        <v>350</v>
      </c>
      <c r="B3" s="73">
        <v>1</v>
      </c>
    </row>
    <row r="4" spans="1:2" ht="15" hidden="1">
      <c r="A4" s="73" t="s">
        <v>349</v>
      </c>
      <c r="B4" s="73" t="s">
        <v>348</v>
      </c>
    </row>
    <row r="5" spans="1:2" ht="15" hidden="1">
      <c r="A5" s="73" t="s">
        <v>347</v>
      </c>
      <c r="B5" s="73" t="s">
        <v>893</v>
      </c>
    </row>
    <row r="6" spans="1:2" ht="15" hidden="1">
      <c r="A6" s="73" t="s">
        <v>345</v>
      </c>
      <c r="B6" s="73" t="s">
        <v>892</v>
      </c>
    </row>
    <row r="7" spans="1:2" ht="15" hidden="1">
      <c r="A7" s="73" t="s">
        <v>343</v>
      </c>
      <c r="B7" s="73" t="s">
        <v>342</v>
      </c>
    </row>
    <row r="8" spans="1:4" ht="15">
      <c r="A8" s="73" t="s">
        <v>328</v>
      </c>
      <c r="D8" s="45" t="s">
        <v>341</v>
      </c>
    </row>
    <row r="9" spans="1:9" ht="15">
      <c r="A9" s="73" t="s">
        <v>328</v>
      </c>
      <c r="D9" s="150" t="s">
        <v>894</v>
      </c>
      <c r="E9" s="139"/>
      <c r="F9" s="139"/>
      <c r="G9" s="139"/>
      <c r="H9" s="139"/>
      <c r="I9" s="140"/>
    </row>
    <row r="10" spans="1:10" ht="15">
      <c r="A10" s="73" t="s">
        <v>328</v>
      </c>
      <c r="D10" s="45" t="s">
        <v>338</v>
      </c>
      <c r="J10" s="87" t="s">
        <v>340</v>
      </c>
    </row>
    <row r="11" spans="1:10" ht="15">
      <c r="A11" s="73" t="s">
        <v>328</v>
      </c>
      <c r="D11" s="86">
        <v>8120</v>
      </c>
      <c r="J11" s="86" t="s">
        <v>895</v>
      </c>
    </row>
    <row r="12" ht="15">
      <c r="A12" s="73" t="s">
        <v>328</v>
      </c>
    </row>
    <row r="13" spans="1:10" ht="18.75">
      <c r="A13" s="73" t="s">
        <v>328</v>
      </c>
      <c r="D13" s="156" t="s">
        <v>891</v>
      </c>
      <c r="E13" s="157"/>
      <c r="F13" s="157"/>
      <c r="G13" s="157"/>
      <c r="H13" s="157"/>
      <c r="I13" s="157"/>
      <c r="J13" s="158"/>
    </row>
    <row r="14" spans="1:10" ht="15" hidden="1">
      <c r="A14" s="73" t="s">
        <v>326</v>
      </c>
      <c r="D14" s="73" t="s">
        <v>317</v>
      </c>
      <c r="E14" s="73" t="s">
        <v>316</v>
      </c>
      <c r="I14" s="73" t="s">
        <v>315</v>
      </c>
      <c r="J14" s="73" t="s">
        <v>314</v>
      </c>
    </row>
    <row r="15" spans="1:10" s="132" customFormat="1" ht="15.75" thickBot="1">
      <c r="A15" s="88" t="s">
        <v>325</v>
      </c>
      <c r="C15" s="133"/>
      <c r="D15" s="132" t="s">
        <v>324</v>
      </c>
      <c r="G15" s="132" t="s">
        <v>322</v>
      </c>
      <c r="I15" s="132" t="s">
        <v>323</v>
      </c>
      <c r="J15" s="132">
        <v>10</v>
      </c>
    </row>
    <row r="16" spans="1:10" ht="15.75" hidden="1" thickBot="1">
      <c r="A16" s="73" t="s">
        <v>320</v>
      </c>
      <c r="J16" s="73" t="s">
        <v>890</v>
      </c>
    </row>
    <row r="17" spans="1:10" ht="15">
      <c r="A17" s="102" t="s">
        <v>318</v>
      </c>
      <c r="D17" s="84" t="s">
        <v>317</v>
      </c>
      <c r="E17" s="35" t="s">
        <v>316</v>
      </c>
      <c r="I17" s="35" t="s">
        <v>315</v>
      </c>
      <c r="J17" s="34" t="s">
        <v>889</v>
      </c>
    </row>
    <row r="18" spans="1:10" ht="15">
      <c r="A18" s="102" t="s">
        <v>318</v>
      </c>
      <c r="D18" s="154" t="s">
        <v>888</v>
      </c>
      <c r="E18" s="155"/>
      <c r="F18" s="155"/>
      <c r="G18" s="155"/>
      <c r="H18" s="155"/>
      <c r="I18" s="155"/>
      <c r="J18" s="131" t="s">
        <v>313</v>
      </c>
    </row>
    <row r="19" spans="1:10" ht="15">
      <c r="A19" s="102" t="s">
        <v>7</v>
      </c>
      <c r="C19" s="130" t="s">
        <v>886</v>
      </c>
      <c r="D19" s="108" t="s">
        <v>313</v>
      </c>
      <c r="E19" s="111">
        <v>1</v>
      </c>
      <c r="F19" s="73" t="s">
        <v>887</v>
      </c>
      <c r="G19" s="88">
        <v>10</v>
      </c>
      <c r="I19" s="130" t="s">
        <v>886</v>
      </c>
      <c r="J19" s="116">
        <f>'C04'!J20+'C04'!J22+'C04'!J21</f>
        <v>0</v>
      </c>
    </row>
    <row r="20" spans="1:10" ht="15">
      <c r="A20" s="102" t="s">
        <v>7</v>
      </c>
      <c r="C20" s="128" t="s">
        <v>884</v>
      </c>
      <c r="D20" s="108" t="s">
        <v>306</v>
      </c>
      <c r="E20" s="111" t="s">
        <v>308</v>
      </c>
      <c r="F20" s="73" t="s">
        <v>885</v>
      </c>
      <c r="G20" s="88">
        <v>20</v>
      </c>
      <c r="I20" s="128" t="s">
        <v>884</v>
      </c>
      <c r="J20" s="106">
        <v>0</v>
      </c>
    </row>
    <row r="21" spans="1:10" ht="15">
      <c r="A21" s="102" t="s">
        <v>7</v>
      </c>
      <c r="C21" s="128" t="s">
        <v>882</v>
      </c>
      <c r="D21" s="108" t="s">
        <v>302</v>
      </c>
      <c r="E21" s="111" t="s">
        <v>69</v>
      </c>
      <c r="F21" s="73" t="s">
        <v>883</v>
      </c>
      <c r="G21" s="88">
        <v>30</v>
      </c>
      <c r="I21" s="128" t="s">
        <v>882</v>
      </c>
      <c r="J21" s="106">
        <v>0</v>
      </c>
    </row>
    <row r="22" spans="1:10" ht="15">
      <c r="A22" s="102" t="s">
        <v>7</v>
      </c>
      <c r="C22" s="128" t="s">
        <v>880</v>
      </c>
      <c r="D22" s="108" t="s">
        <v>298</v>
      </c>
      <c r="E22" s="111" t="s">
        <v>429</v>
      </c>
      <c r="F22" s="73" t="s">
        <v>881</v>
      </c>
      <c r="G22" s="88">
        <v>40</v>
      </c>
      <c r="I22" s="128" t="s">
        <v>880</v>
      </c>
      <c r="J22" s="106">
        <v>0</v>
      </c>
    </row>
    <row r="23" spans="1:10" ht="15">
      <c r="A23" s="102" t="s">
        <v>7</v>
      </c>
      <c r="C23" s="129" t="s">
        <v>878</v>
      </c>
      <c r="D23" s="108" t="s">
        <v>289</v>
      </c>
      <c r="E23" s="111">
        <v>2</v>
      </c>
      <c r="F23" s="73" t="s">
        <v>879</v>
      </c>
      <c r="G23" s="88">
        <v>50</v>
      </c>
      <c r="I23" s="129" t="s">
        <v>878</v>
      </c>
      <c r="J23" s="116">
        <f>'C04'!J24+'C04'!J25</f>
        <v>0</v>
      </c>
    </row>
    <row r="24" spans="1:10" ht="30">
      <c r="A24" s="102" t="s">
        <v>7</v>
      </c>
      <c r="C24" s="128" t="s">
        <v>875</v>
      </c>
      <c r="D24" s="108" t="s">
        <v>286</v>
      </c>
      <c r="E24" s="111" t="s">
        <v>877</v>
      </c>
      <c r="F24" s="73" t="s">
        <v>876</v>
      </c>
      <c r="G24" s="88">
        <v>60</v>
      </c>
      <c r="I24" s="128" t="s">
        <v>875</v>
      </c>
      <c r="J24" s="106">
        <v>0</v>
      </c>
    </row>
    <row r="25" spans="1:10" ht="30">
      <c r="A25" s="102" t="s">
        <v>7</v>
      </c>
      <c r="C25" s="128" t="s">
        <v>872</v>
      </c>
      <c r="D25" s="108" t="s">
        <v>283</v>
      </c>
      <c r="E25" s="111" t="s">
        <v>874</v>
      </c>
      <c r="F25" s="73" t="s">
        <v>873</v>
      </c>
      <c r="G25" s="88">
        <v>70</v>
      </c>
      <c r="I25" s="128" t="s">
        <v>872</v>
      </c>
      <c r="J25" s="116">
        <f>'C04'!J27+'C04'!J26</f>
        <v>0</v>
      </c>
    </row>
    <row r="26" spans="1:10" ht="30">
      <c r="A26" s="102" t="s">
        <v>7</v>
      </c>
      <c r="C26" s="23" t="s">
        <v>869</v>
      </c>
      <c r="D26" s="108" t="s">
        <v>279</v>
      </c>
      <c r="E26" s="111" t="s">
        <v>871</v>
      </c>
      <c r="F26" s="73" t="s">
        <v>870</v>
      </c>
      <c r="G26" s="88">
        <v>80</v>
      </c>
      <c r="I26" s="23" t="s">
        <v>869</v>
      </c>
      <c r="J26" s="106">
        <v>0</v>
      </c>
    </row>
    <row r="27" spans="1:10" ht="30">
      <c r="A27" s="102" t="s">
        <v>7</v>
      </c>
      <c r="C27" s="127" t="s">
        <v>866</v>
      </c>
      <c r="D27" s="108" t="s">
        <v>275</v>
      </c>
      <c r="E27" s="111" t="s">
        <v>868</v>
      </c>
      <c r="F27" s="73" t="s">
        <v>867</v>
      </c>
      <c r="G27" s="88">
        <v>90</v>
      </c>
      <c r="I27" s="127" t="s">
        <v>866</v>
      </c>
      <c r="J27" s="106">
        <v>0</v>
      </c>
    </row>
    <row r="28" spans="1:10" ht="15">
      <c r="A28" s="102" t="s">
        <v>318</v>
      </c>
      <c r="D28" s="151" t="s">
        <v>865</v>
      </c>
      <c r="E28" s="152"/>
      <c r="F28" s="152"/>
      <c r="G28" s="152"/>
      <c r="H28" s="152"/>
      <c r="I28" s="152"/>
      <c r="J28" s="153"/>
    </row>
    <row r="29" spans="1:10" ht="30">
      <c r="A29" s="102" t="s">
        <v>7</v>
      </c>
      <c r="C29" s="122" t="s">
        <v>863</v>
      </c>
      <c r="D29" s="108">
        <v>100</v>
      </c>
      <c r="E29" s="111">
        <v>3</v>
      </c>
      <c r="F29" s="73" t="s">
        <v>864</v>
      </c>
      <c r="G29" s="88">
        <v>100</v>
      </c>
      <c r="I29" s="122" t="s">
        <v>863</v>
      </c>
      <c r="J29" s="116">
        <f>'C04'!J30-'C04'!J34</f>
        <v>0</v>
      </c>
    </row>
    <row r="30" spans="1:10" ht="30">
      <c r="A30" s="102" t="s">
        <v>7</v>
      </c>
      <c r="C30" s="125" t="s">
        <v>860</v>
      </c>
      <c r="D30" s="108">
        <v>110</v>
      </c>
      <c r="E30" s="111" t="s">
        <v>862</v>
      </c>
      <c r="F30" s="73" t="s">
        <v>861</v>
      </c>
      <c r="G30" s="88">
        <v>110</v>
      </c>
      <c r="I30" s="125" t="s">
        <v>860</v>
      </c>
      <c r="J30" s="116">
        <f>'C04'!J31+'C04'!J32+'C04'!J33</f>
        <v>0</v>
      </c>
    </row>
    <row r="31" spans="1:10" ht="15">
      <c r="A31" s="102" t="s">
        <v>7</v>
      </c>
      <c r="C31" s="126" t="s">
        <v>857</v>
      </c>
      <c r="D31" s="108">
        <v>120</v>
      </c>
      <c r="E31" s="111" t="s">
        <v>859</v>
      </c>
      <c r="F31" s="73" t="s">
        <v>858</v>
      </c>
      <c r="G31" s="88">
        <v>120</v>
      </c>
      <c r="I31" s="126" t="s">
        <v>857</v>
      </c>
      <c r="J31" s="106">
        <v>0</v>
      </c>
    </row>
    <row r="32" spans="1:10" ht="15">
      <c r="A32" s="102" t="s">
        <v>7</v>
      </c>
      <c r="C32" s="126" t="s">
        <v>854</v>
      </c>
      <c r="D32" s="108">
        <v>130</v>
      </c>
      <c r="E32" s="111" t="s">
        <v>856</v>
      </c>
      <c r="F32" s="73" t="s">
        <v>855</v>
      </c>
      <c r="G32" s="88">
        <v>130</v>
      </c>
      <c r="I32" s="126" t="s">
        <v>854</v>
      </c>
      <c r="J32" s="106">
        <v>0</v>
      </c>
    </row>
    <row r="33" spans="1:10" ht="15">
      <c r="A33" s="102" t="s">
        <v>7</v>
      </c>
      <c r="C33" s="126" t="s">
        <v>851</v>
      </c>
      <c r="D33" s="108">
        <v>131</v>
      </c>
      <c r="E33" s="111" t="s">
        <v>853</v>
      </c>
      <c r="F33" s="73" t="s">
        <v>852</v>
      </c>
      <c r="G33" s="88">
        <v>131</v>
      </c>
      <c r="I33" s="126" t="s">
        <v>851</v>
      </c>
      <c r="J33" s="106">
        <v>0</v>
      </c>
    </row>
    <row r="34" spans="1:10" ht="15">
      <c r="A34" s="102" t="s">
        <v>7</v>
      </c>
      <c r="C34" s="125" t="s">
        <v>841</v>
      </c>
      <c r="D34" s="108">
        <v>140</v>
      </c>
      <c r="E34" s="111" t="s">
        <v>850</v>
      </c>
      <c r="F34" s="73" t="s">
        <v>849</v>
      </c>
      <c r="G34" s="88">
        <v>140</v>
      </c>
      <c r="I34" s="125" t="s">
        <v>841</v>
      </c>
      <c r="J34" s="106">
        <v>0</v>
      </c>
    </row>
    <row r="35" spans="1:10" ht="30">
      <c r="A35" s="102" t="s">
        <v>7</v>
      </c>
      <c r="C35" s="124" t="s">
        <v>847</v>
      </c>
      <c r="D35" s="108">
        <v>145</v>
      </c>
      <c r="E35" s="109">
        <v>4</v>
      </c>
      <c r="F35" s="73" t="s">
        <v>848</v>
      </c>
      <c r="G35" s="88">
        <v>145</v>
      </c>
      <c r="I35" s="124" t="s">
        <v>847</v>
      </c>
      <c r="J35" s="116">
        <f>'C04'!J36-'C04'!J37</f>
        <v>0</v>
      </c>
    </row>
    <row r="36" spans="1:10" ht="15">
      <c r="A36" s="102" t="s">
        <v>7</v>
      </c>
      <c r="C36" s="123" t="s">
        <v>844</v>
      </c>
      <c r="D36" s="108">
        <v>150</v>
      </c>
      <c r="E36" s="109" t="s">
        <v>846</v>
      </c>
      <c r="F36" s="73" t="s">
        <v>845</v>
      </c>
      <c r="G36" s="88">
        <v>150</v>
      </c>
      <c r="I36" s="123" t="s">
        <v>844</v>
      </c>
      <c r="J36" s="106">
        <v>0</v>
      </c>
    </row>
    <row r="37" spans="1:10" ht="15">
      <c r="A37" s="102" t="s">
        <v>7</v>
      </c>
      <c r="C37" s="123" t="s">
        <v>841</v>
      </c>
      <c r="D37" s="108">
        <v>155</v>
      </c>
      <c r="E37" s="109" t="s">
        <v>843</v>
      </c>
      <c r="F37" s="73" t="s">
        <v>842</v>
      </c>
      <c r="G37" s="88">
        <v>155</v>
      </c>
      <c r="I37" s="123" t="s">
        <v>841</v>
      </c>
      <c r="J37" s="106">
        <v>0</v>
      </c>
    </row>
    <row r="38" spans="1:10" ht="15">
      <c r="A38" s="102" t="s">
        <v>7</v>
      </c>
      <c r="C38" s="110" t="s">
        <v>839</v>
      </c>
      <c r="D38" s="108">
        <v>160</v>
      </c>
      <c r="E38" s="111">
        <v>5</v>
      </c>
      <c r="F38" s="73" t="s">
        <v>840</v>
      </c>
      <c r="G38" s="88">
        <v>160</v>
      </c>
      <c r="I38" s="110" t="s">
        <v>839</v>
      </c>
      <c r="J38" s="106">
        <v>0</v>
      </c>
    </row>
    <row r="39" spans="1:10" ht="15">
      <c r="A39" s="102" t="s">
        <v>7</v>
      </c>
      <c r="C39" s="122" t="s">
        <v>837</v>
      </c>
      <c r="D39" s="108">
        <v>170</v>
      </c>
      <c r="E39" s="111">
        <v>6</v>
      </c>
      <c r="F39" s="73" t="s">
        <v>838</v>
      </c>
      <c r="G39" s="88">
        <v>170</v>
      </c>
      <c r="I39" s="122" t="s">
        <v>837</v>
      </c>
      <c r="J39" s="106">
        <v>0</v>
      </c>
    </row>
    <row r="40" spans="1:10" ht="15">
      <c r="A40" s="102" t="s">
        <v>7</v>
      </c>
      <c r="C40" s="110" t="s">
        <v>835</v>
      </c>
      <c r="D40" s="108">
        <v>180</v>
      </c>
      <c r="E40" s="111">
        <v>7</v>
      </c>
      <c r="F40" s="73" t="s">
        <v>836</v>
      </c>
      <c r="G40" s="88">
        <v>180</v>
      </c>
      <c r="I40" s="110" t="s">
        <v>835</v>
      </c>
      <c r="J40" s="106">
        <v>0</v>
      </c>
    </row>
    <row r="41" spans="1:10" ht="15">
      <c r="A41" s="102" t="s">
        <v>318</v>
      </c>
      <c r="D41" s="151" t="s">
        <v>834</v>
      </c>
      <c r="E41" s="152"/>
      <c r="F41" s="152"/>
      <c r="G41" s="152"/>
      <c r="H41" s="152"/>
      <c r="I41" s="152"/>
      <c r="J41" s="153"/>
    </row>
    <row r="42" spans="1:10" ht="30">
      <c r="A42" s="102" t="s">
        <v>7</v>
      </c>
      <c r="C42" s="110" t="s">
        <v>832</v>
      </c>
      <c r="D42" s="108">
        <v>190</v>
      </c>
      <c r="E42" s="114">
        <v>8</v>
      </c>
      <c r="F42" s="73" t="s">
        <v>833</v>
      </c>
      <c r="G42" s="88">
        <v>190</v>
      </c>
      <c r="I42" s="110" t="s">
        <v>832</v>
      </c>
      <c r="J42" s="106">
        <v>0</v>
      </c>
    </row>
    <row r="43" spans="1:10" ht="15">
      <c r="A43" s="102" t="s">
        <v>7</v>
      </c>
      <c r="C43" s="110" t="s">
        <v>830</v>
      </c>
      <c r="D43" s="108">
        <v>200</v>
      </c>
      <c r="E43" s="111">
        <v>9</v>
      </c>
      <c r="F43" s="73" t="s">
        <v>831</v>
      </c>
      <c r="G43" s="88">
        <v>200</v>
      </c>
      <c r="I43" s="110" t="s">
        <v>830</v>
      </c>
      <c r="J43" s="106">
        <v>5352</v>
      </c>
    </row>
    <row r="44" spans="1:10" ht="15">
      <c r="A44" s="102" t="s">
        <v>7</v>
      </c>
      <c r="C44" s="110" t="s">
        <v>828</v>
      </c>
      <c r="D44" s="108">
        <v>210</v>
      </c>
      <c r="E44" s="111">
        <v>10</v>
      </c>
      <c r="F44" s="73" t="s">
        <v>829</v>
      </c>
      <c r="G44" s="88">
        <v>210</v>
      </c>
      <c r="I44" s="110" t="s">
        <v>828</v>
      </c>
      <c r="J44" s="106">
        <v>9447</v>
      </c>
    </row>
    <row r="45" spans="1:10" ht="15">
      <c r="A45" s="102" t="s">
        <v>7</v>
      </c>
      <c r="C45" s="99" t="s">
        <v>825</v>
      </c>
      <c r="D45" s="108" t="s">
        <v>827</v>
      </c>
      <c r="E45" s="121">
        <v>42015</v>
      </c>
      <c r="F45" s="73" t="s">
        <v>826</v>
      </c>
      <c r="G45" s="88">
        <v>225</v>
      </c>
      <c r="I45" s="99" t="s">
        <v>825</v>
      </c>
      <c r="J45" s="106">
        <v>53522</v>
      </c>
    </row>
    <row r="46" spans="1:10" ht="15">
      <c r="A46" s="102" t="s">
        <v>7</v>
      </c>
      <c r="C46" s="103" t="s">
        <v>822</v>
      </c>
      <c r="D46" s="120" t="s">
        <v>824</v>
      </c>
      <c r="E46" s="119">
        <v>42046</v>
      </c>
      <c r="F46" s="73" t="s">
        <v>823</v>
      </c>
      <c r="G46" s="88">
        <v>226</v>
      </c>
      <c r="I46" s="103" t="s">
        <v>822</v>
      </c>
      <c r="J46" s="118">
        <v>0</v>
      </c>
    </row>
    <row r="47" spans="1:10" ht="15">
      <c r="A47" s="102" t="s">
        <v>318</v>
      </c>
      <c r="D47" s="151" t="s">
        <v>821</v>
      </c>
      <c r="E47" s="152"/>
      <c r="F47" s="152"/>
      <c r="G47" s="152"/>
      <c r="H47" s="152"/>
      <c r="I47" s="152"/>
      <c r="J47" s="153"/>
    </row>
    <row r="48" spans="1:10" ht="30">
      <c r="A48" s="102" t="s">
        <v>7</v>
      </c>
      <c r="C48" s="110" t="s">
        <v>819</v>
      </c>
      <c r="D48" s="108">
        <v>230</v>
      </c>
      <c r="E48" s="111">
        <v>12</v>
      </c>
      <c r="F48" s="73" t="s">
        <v>820</v>
      </c>
      <c r="G48" s="88">
        <v>230</v>
      </c>
      <c r="I48" s="110" t="s">
        <v>819</v>
      </c>
      <c r="J48" s="116">
        <f>'C04'!J49+'C04'!J52+'C04'!J55</f>
        <v>0</v>
      </c>
    </row>
    <row r="49" spans="1:10" ht="15">
      <c r="A49" s="102" t="s">
        <v>7</v>
      </c>
      <c r="C49" s="117" t="s">
        <v>816</v>
      </c>
      <c r="D49" s="108">
        <v>240</v>
      </c>
      <c r="E49" s="111" t="s">
        <v>818</v>
      </c>
      <c r="F49" s="73" t="s">
        <v>817</v>
      </c>
      <c r="G49" s="88">
        <v>240</v>
      </c>
      <c r="I49" s="117" t="s">
        <v>816</v>
      </c>
      <c r="J49" s="116">
        <f>'C04'!J50+'C04'!J51</f>
        <v>0</v>
      </c>
    </row>
    <row r="50" spans="1:10" ht="15">
      <c r="A50" s="102" t="s">
        <v>7</v>
      </c>
      <c r="C50" s="115" t="s">
        <v>813</v>
      </c>
      <c r="D50" s="108">
        <v>250</v>
      </c>
      <c r="E50" s="111" t="s">
        <v>815</v>
      </c>
      <c r="F50" s="73" t="s">
        <v>814</v>
      </c>
      <c r="G50" s="88">
        <v>250</v>
      </c>
      <c r="I50" s="115" t="s">
        <v>813</v>
      </c>
      <c r="J50" s="106">
        <v>0</v>
      </c>
    </row>
    <row r="51" spans="1:10" ht="15">
      <c r="A51" s="102" t="s">
        <v>7</v>
      </c>
      <c r="C51" s="115" t="s">
        <v>678</v>
      </c>
      <c r="D51" s="108">
        <v>260</v>
      </c>
      <c r="E51" s="111" t="s">
        <v>812</v>
      </c>
      <c r="F51" s="73" t="s">
        <v>811</v>
      </c>
      <c r="G51" s="88">
        <v>260</v>
      </c>
      <c r="I51" s="115" t="s">
        <v>678</v>
      </c>
      <c r="J51" s="106">
        <v>0</v>
      </c>
    </row>
    <row r="52" spans="1:10" ht="15">
      <c r="A52" s="102" t="s">
        <v>7</v>
      </c>
      <c r="C52" s="117" t="s">
        <v>808</v>
      </c>
      <c r="D52" s="108">
        <v>270</v>
      </c>
      <c r="E52" s="111" t="s">
        <v>810</v>
      </c>
      <c r="F52" s="73" t="s">
        <v>809</v>
      </c>
      <c r="G52" s="88">
        <v>270</v>
      </c>
      <c r="I52" s="117" t="s">
        <v>808</v>
      </c>
      <c r="J52" s="116">
        <f>'C04'!J53+'C04'!J54</f>
        <v>0</v>
      </c>
    </row>
    <row r="53" spans="1:10" ht="25.5">
      <c r="A53" s="102" t="s">
        <v>7</v>
      </c>
      <c r="C53" s="115" t="s">
        <v>805</v>
      </c>
      <c r="D53" s="108">
        <v>280</v>
      </c>
      <c r="E53" s="111" t="s">
        <v>807</v>
      </c>
      <c r="F53" s="73" t="s">
        <v>806</v>
      </c>
      <c r="G53" s="88">
        <v>280</v>
      </c>
      <c r="I53" s="115" t="s">
        <v>805</v>
      </c>
      <c r="J53" s="106">
        <v>0</v>
      </c>
    </row>
    <row r="54" spans="1:10" ht="15">
      <c r="A54" s="102" t="s">
        <v>7</v>
      </c>
      <c r="C54" s="115" t="s">
        <v>669</v>
      </c>
      <c r="D54" s="108">
        <v>290</v>
      </c>
      <c r="E54" s="111" t="s">
        <v>804</v>
      </c>
      <c r="F54" s="73" t="s">
        <v>803</v>
      </c>
      <c r="G54" s="88">
        <v>290</v>
      </c>
      <c r="I54" s="115" t="s">
        <v>669</v>
      </c>
      <c r="J54" s="106">
        <v>0</v>
      </c>
    </row>
    <row r="55" spans="1:10" ht="15">
      <c r="A55" s="102" t="s">
        <v>7</v>
      </c>
      <c r="C55" s="117" t="s">
        <v>800</v>
      </c>
      <c r="D55" s="108">
        <v>291</v>
      </c>
      <c r="E55" s="111" t="s">
        <v>802</v>
      </c>
      <c r="F55" s="73" t="s">
        <v>801</v>
      </c>
      <c r="G55" s="88">
        <v>291</v>
      </c>
      <c r="I55" s="117" t="s">
        <v>800</v>
      </c>
      <c r="J55" s="116">
        <f>'C04'!J56+'C04'!J57</f>
        <v>0</v>
      </c>
    </row>
    <row r="56" spans="1:10" ht="25.5">
      <c r="A56" s="102" t="s">
        <v>7</v>
      </c>
      <c r="C56" s="115" t="s">
        <v>797</v>
      </c>
      <c r="D56" s="108">
        <v>292</v>
      </c>
      <c r="E56" s="111" t="s">
        <v>799</v>
      </c>
      <c r="F56" s="73" t="s">
        <v>798</v>
      </c>
      <c r="G56" s="88">
        <v>292</v>
      </c>
      <c r="I56" s="115" t="s">
        <v>797</v>
      </c>
      <c r="J56" s="106">
        <v>0</v>
      </c>
    </row>
    <row r="57" spans="1:10" ht="15">
      <c r="A57" s="102" t="s">
        <v>7</v>
      </c>
      <c r="C57" s="115" t="s">
        <v>660</v>
      </c>
      <c r="D57" s="108">
        <v>293</v>
      </c>
      <c r="E57" s="111" t="s">
        <v>796</v>
      </c>
      <c r="F57" s="73" t="s">
        <v>795</v>
      </c>
      <c r="G57" s="88">
        <v>293</v>
      </c>
      <c r="I57" s="115" t="s">
        <v>660</v>
      </c>
      <c r="J57" s="106">
        <v>0</v>
      </c>
    </row>
    <row r="58" spans="1:10" ht="30">
      <c r="A58" s="102" t="s">
        <v>7</v>
      </c>
      <c r="C58" s="110" t="s">
        <v>793</v>
      </c>
      <c r="D58" s="108">
        <v>300</v>
      </c>
      <c r="E58" s="111">
        <v>13</v>
      </c>
      <c r="F58" s="73" t="s">
        <v>794</v>
      </c>
      <c r="G58" s="88">
        <v>300</v>
      </c>
      <c r="I58" s="110" t="s">
        <v>793</v>
      </c>
      <c r="J58" s="116">
        <f>'C04'!J59+'C04'!J62+'C04'!J65</f>
        <v>0</v>
      </c>
    </row>
    <row r="59" spans="1:10" ht="15">
      <c r="A59" s="102" t="s">
        <v>7</v>
      </c>
      <c r="C59" s="117" t="s">
        <v>790</v>
      </c>
      <c r="D59" s="108">
        <v>310</v>
      </c>
      <c r="E59" s="111" t="s">
        <v>792</v>
      </c>
      <c r="F59" s="73" t="s">
        <v>791</v>
      </c>
      <c r="G59" s="88">
        <v>310</v>
      </c>
      <c r="I59" s="117" t="s">
        <v>790</v>
      </c>
      <c r="J59" s="116">
        <f>'C04'!J60+'C04'!J61</f>
        <v>0</v>
      </c>
    </row>
    <row r="60" spans="1:10" ht="15">
      <c r="A60" s="102" t="s">
        <v>7</v>
      </c>
      <c r="C60" s="115" t="s">
        <v>787</v>
      </c>
      <c r="D60" s="108">
        <v>320</v>
      </c>
      <c r="E60" s="111" t="s">
        <v>789</v>
      </c>
      <c r="F60" s="73" t="s">
        <v>788</v>
      </c>
      <c r="G60" s="88">
        <v>320</v>
      </c>
      <c r="I60" s="115" t="s">
        <v>787</v>
      </c>
      <c r="J60" s="106">
        <v>0</v>
      </c>
    </row>
    <row r="61" spans="1:10" ht="15">
      <c r="A61" s="102" t="s">
        <v>7</v>
      </c>
      <c r="C61" s="115" t="s">
        <v>678</v>
      </c>
      <c r="D61" s="108">
        <v>330</v>
      </c>
      <c r="E61" s="111" t="s">
        <v>786</v>
      </c>
      <c r="F61" s="73" t="s">
        <v>785</v>
      </c>
      <c r="G61" s="88">
        <v>330</v>
      </c>
      <c r="I61" s="115" t="s">
        <v>678</v>
      </c>
      <c r="J61" s="106">
        <v>0</v>
      </c>
    </row>
    <row r="62" spans="1:10" ht="15">
      <c r="A62" s="102" t="s">
        <v>7</v>
      </c>
      <c r="C62" s="117" t="s">
        <v>782</v>
      </c>
      <c r="D62" s="108">
        <v>340</v>
      </c>
      <c r="E62" s="111" t="s">
        <v>784</v>
      </c>
      <c r="F62" s="73" t="s">
        <v>783</v>
      </c>
      <c r="G62" s="88">
        <v>340</v>
      </c>
      <c r="I62" s="117" t="s">
        <v>782</v>
      </c>
      <c r="J62" s="116">
        <f>'C04'!J63+'C04'!J64</f>
        <v>0</v>
      </c>
    </row>
    <row r="63" spans="1:10" ht="15">
      <c r="A63" s="102" t="s">
        <v>7</v>
      </c>
      <c r="C63" s="115" t="s">
        <v>779</v>
      </c>
      <c r="D63" s="108">
        <v>350</v>
      </c>
      <c r="E63" s="111" t="s">
        <v>781</v>
      </c>
      <c r="F63" s="73" t="s">
        <v>780</v>
      </c>
      <c r="G63" s="88">
        <v>350</v>
      </c>
      <c r="I63" s="115" t="s">
        <v>779</v>
      </c>
      <c r="J63" s="106">
        <v>0</v>
      </c>
    </row>
    <row r="64" spans="1:10" ht="15">
      <c r="A64" s="102" t="s">
        <v>7</v>
      </c>
      <c r="C64" s="115" t="s">
        <v>669</v>
      </c>
      <c r="D64" s="108">
        <v>360</v>
      </c>
      <c r="E64" s="111" t="s">
        <v>778</v>
      </c>
      <c r="F64" s="73" t="s">
        <v>777</v>
      </c>
      <c r="G64" s="88">
        <v>360</v>
      </c>
      <c r="I64" s="115" t="s">
        <v>669</v>
      </c>
      <c r="J64" s="106">
        <v>0</v>
      </c>
    </row>
    <row r="65" spans="1:10" ht="15">
      <c r="A65" s="102" t="s">
        <v>7</v>
      </c>
      <c r="C65" s="117" t="s">
        <v>774</v>
      </c>
      <c r="D65" s="108">
        <v>361</v>
      </c>
      <c r="E65" s="111" t="s">
        <v>776</v>
      </c>
      <c r="F65" s="73" t="s">
        <v>775</v>
      </c>
      <c r="G65" s="88">
        <v>361</v>
      </c>
      <c r="I65" s="117" t="s">
        <v>774</v>
      </c>
      <c r="J65" s="116">
        <f>'C04'!J66+'C04'!J67</f>
        <v>0</v>
      </c>
    </row>
    <row r="66" spans="1:10" ht="25.5">
      <c r="A66" s="102" t="s">
        <v>7</v>
      </c>
      <c r="C66" s="115" t="s">
        <v>771</v>
      </c>
      <c r="D66" s="108">
        <v>362</v>
      </c>
      <c r="E66" s="111" t="s">
        <v>773</v>
      </c>
      <c r="F66" s="73" t="s">
        <v>772</v>
      </c>
      <c r="G66" s="88">
        <v>362</v>
      </c>
      <c r="I66" s="115" t="s">
        <v>771</v>
      </c>
      <c r="J66" s="106">
        <v>0</v>
      </c>
    </row>
    <row r="67" spans="1:10" ht="15">
      <c r="A67" s="102" t="s">
        <v>7</v>
      </c>
      <c r="C67" s="115" t="s">
        <v>660</v>
      </c>
      <c r="D67" s="108">
        <v>363</v>
      </c>
      <c r="E67" s="111" t="s">
        <v>770</v>
      </c>
      <c r="F67" s="73" t="s">
        <v>769</v>
      </c>
      <c r="G67" s="88">
        <v>363</v>
      </c>
      <c r="I67" s="115" t="s">
        <v>660</v>
      </c>
      <c r="J67" s="106">
        <v>0</v>
      </c>
    </row>
    <row r="68" spans="1:10" ht="30">
      <c r="A68" s="102" t="s">
        <v>7</v>
      </c>
      <c r="C68" s="110" t="s">
        <v>767</v>
      </c>
      <c r="D68" s="108">
        <v>370</v>
      </c>
      <c r="E68" s="111">
        <v>14</v>
      </c>
      <c r="F68" s="73" t="s">
        <v>768</v>
      </c>
      <c r="G68" s="88">
        <v>370</v>
      </c>
      <c r="I68" s="110" t="s">
        <v>767</v>
      </c>
      <c r="J68" s="116">
        <f>'C04'!J69+'C04'!J72+'C04'!J75</f>
        <v>0</v>
      </c>
    </row>
    <row r="69" spans="1:10" ht="15">
      <c r="A69" s="102" t="s">
        <v>7</v>
      </c>
      <c r="C69" s="117" t="s">
        <v>764</v>
      </c>
      <c r="D69" s="108">
        <v>380</v>
      </c>
      <c r="E69" s="111" t="s">
        <v>766</v>
      </c>
      <c r="F69" s="73" t="s">
        <v>765</v>
      </c>
      <c r="G69" s="88">
        <v>380</v>
      </c>
      <c r="I69" s="117" t="s">
        <v>764</v>
      </c>
      <c r="J69" s="116">
        <f>'C04'!J70+'C04'!J71</f>
        <v>0</v>
      </c>
    </row>
    <row r="70" spans="1:10" ht="15">
      <c r="A70" s="102" t="s">
        <v>7</v>
      </c>
      <c r="C70" s="115" t="s">
        <v>761</v>
      </c>
      <c r="D70" s="108">
        <v>390</v>
      </c>
      <c r="E70" s="111" t="s">
        <v>763</v>
      </c>
      <c r="F70" s="73" t="s">
        <v>762</v>
      </c>
      <c r="G70" s="88">
        <v>390</v>
      </c>
      <c r="I70" s="115" t="s">
        <v>761</v>
      </c>
      <c r="J70" s="106">
        <v>0</v>
      </c>
    </row>
    <row r="71" spans="1:10" ht="15">
      <c r="A71" s="102" t="s">
        <v>7</v>
      </c>
      <c r="C71" s="115" t="s">
        <v>678</v>
      </c>
      <c r="D71" s="108">
        <v>400</v>
      </c>
      <c r="E71" s="111" t="s">
        <v>760</v>
      </c>
      <c r="F71" s="73" t="s">
        <v>759</v>
      </c>
      <c r="G71" s="88">
        <v>400</v>
      </c>
      <c r="I71" s="115" t="s">
        <v>678</v>
      </c>
      <c r="J71" s="106">
        <v>0</v>
      </c>
    </row>
    <row r="72" spans="1:10" ht="15">
      <c r="A72" s="102" t="s">
        <v>7</v>
      </c>
      <c r="C72" s="117" t="s">
        <v>756</v>
      </c>
      <c r="D72" s="108">
        <v>410</v>
      </c>
      <c r="E72" s="111" t="s">
        <v>758</v>
      </c>
      <c r="F72" s="73" t="s">
        <v>757</v>
      </c>
      <c r="G72" s="88">
        <v>410</v>
      </c>
      <c r="I72" s="117" t="s">
        <v>756</v>
      </c>
      <c r="J72" s="116">
        <f>'C04'!J73+'C04'!J74</f>
        <v>0</v>
      </c>
    </row>
    <row r="73" spans="1:10" ht="15">
      <c r="A73" s="102" t="s">
        <v>7</v>
      </c>
      <c r="C73" s="115" t="s">
        <v>753</v>
      </c>
      <c r="D73" s="108">
        <v>420</v>
      </c>
      <c r="E73" s="111" t="s">
        <v>755</v>
      </c>
      <c r="F73" s="73" t="s">
        <v>754</v>
      </c>
      <c r="G73" s="88">
        <v>420</v>
      </c>
      <c r="I73" s="115" t="s">
        <v>753</v>
      </c>
      <c r="J73" s="106">
        <v>0</v>
      </c>
    </row>
    <row r="74" spans="1:10" ht="15">
      <c r="A74" s="102" t="s">
        <v>7</v>
      </c>
      <c r="C74" s="115" t="s">
        <v>669</v>
      </c>
      <c r="D74" s="108">
        <v>430</v>
      </c>
      <c r="E74" s="111" t="s">
        <v>752</v>
      </c>
      <c r="F74" s="73" t="s">
        <v>751</v>
      </c>
      <c r="G74" s="88">
        <v>430</v>
      </c>
      <c r="I74" s="115" t="s">
        <v>669</v>
      </c>
      <c r="J74" s="106">
        <v>0</v>
      </c>
    </row>
    <row r="75" spans="1:10" ht="15">
      <c r="A75" s="102" t="s">
        <v>7</v>
      </c>
      <c r="C75" s="117" t="s">
        <v>748</v>
      </c>
      <c r="D75" s="108">
        <v>431</v>
      </c>
      <c r="E75" s="111" t="s">
        <v>750</v>
      </c>
      <c r="F75" s="73" t="s">
        <v>749</v>
      </c>
      <c r="G75" s="88">
        <v>431</v>
      </c>
      <c r="I75" s="117" t="s">
        <v>748</v>
      </c>
      <c r="J75" s="116">
        <f>'C04'!J76+'C04'!J77</f>
        <v>0</v>
      </c>
    </row>
    <row r="76" spans="1:10" ht="15">
      <c r="A76" s="102" t="s">
        <v>7</v>
      </c>
      <c r="C76" s="115" t="s">
        <v>745</v>
      </c>
      <c r="D76" s="108">
        <v>432</v>
      </c>
      <c r="E76" s="111" t="s">
        <v>747</v>
      </c>
      <c r="F76" s="73" t="s">
        <v>746</v>
      </c>
      <c r="G76" s="88">
        <v>432</v>
      </c>
      <c r="I76" s="115" t="s">
        <v>745</v>
      </c>
      <c r="J76" s="106">
        <v>0</v>
      </c>
    </row>
    <row r="77" spans="1:10" ht="15">
      <c r="A77" s="102" t="s">
        <v>7</v>
      </c>
      <c r="C77" s="115" t="s">
        <v>660</v>
      </c>
      <c r="D77" s="108">
        <v>433</v>
      </c>
      <c r="E77" s="111" t="s">
        <v>744</v>
      </c>
      <c r="F77" s="73" t="s">
        <v>743</v>
      </c>
      <c r="G77" s="88">
        <v>433</v>
      </c>
      <c r="I77" s="115" t="s">
        <v>660</v>
      </c>
      <c r="J77" s="106">
        <v>0</v>
      </c>
    </row>
    <row r="78" spans="1:10" ht="15">
      <c r="A78" s="102" t="s">
        <v>318</v>
      </c>
      <c r="D78" s="151" t="s">
        <v>742</v>
      </c>
      <c r="E78" s="152"/>
      <c r="F78" s="152"/>
      <c r="G78" s="152"/>
      <c r="H78" s="152"/>
      <c r="I78" s="152"/>
      <c r="J78" s="153"/>
    </row>
    <row r="79" spans="1:10" ht="30">
      <c r="A79" s="102" t="s">
        <v>7</v>
      </c>
      <c r="C79" s="110" t="s">
        <v>740</v>
      </c>
      <c r="D79" s="108">
        <v>440</v>
      </c>
      <c r="E79" s="114">
        <v>15</v>
      </c>
      <c r="F79" s="73" t="s">
        <v>741</v>
      </c>
      <c r="G79" s="88">
        <v>440</v>
      </c>
      <c r="I79" s="110" t="s">
        <v>740</v>
      </c>
      <c r="J79" s="116">
        <f>'C04'!J80+'C04'!J83+'C04'!J86</f>
        <v>7</v>
      </c>
    </row>
    <row r="80" spans="1:10" ht="15">
      <c r="A80" s="102" t="s">
        <v>7</v>
      </c>
      <c r="C80" s="117" t="s">
        <v>737</v>
      </c>
      <c r="D80" s="108">
        <v>450</v>
      </c>
      <c r="E80" s="114" t="s">
        <v>739</v>
      </c>
      <c r="F80" s="73" t="s">
        <v>738</v>
      </c>
      <c r="G80" s="88">
        <v>450</v>
      </c>
      <c r="I80" s="117" t="s">
        <v>737</v>
      </c>
      <c r="J80" s="116">
        <f>'C04'!J81+'C04'!J82</f>
        <v>7</v>
      </c>
    </row>
    <row r="81" spans="1:10" ht="15">
      <c r="A81" s="102" t="s">
        <v>7</v>
      </c>
      <c r="C81" s="115" t="s">
        <v>734</v>
      </c>
      <c r="D81" s="108">
        <v>460</v>
      </c>
      <c r="E81" s="114" t="s">
        <v>736</v>
      </c>
      <c r="F81" s="73" t="s">
        <v>735</v>
      </c>
      <c r="G81" s="88">
        <v>460</v>
      </c>
      <c r="I81" s="115" t="s">
        <v>734</v>
      </c>
      <c r="J81" s="106">
        <v>7</v>
      </c>
    </row>
    <row r="82" spans="1:10" ht="15">
      <c r="A82" s="102" t="s">
        <v>7</v>
      </c>
      <c r="C82" s="115" t="s">
        <v>678</v>
      </c>
      <c r="D82" s="108">
        <v>470</v>
      </c>
      <c r="E82" s="114" t="s">
        <v>733</v>
      </c>
      <c r="F82" s="73" t="s">
        <v>732</v>
      </c>
      <c r="G82" s="88">
        <v>470</v>
      </c>
      <c r="I82" s="115" t="s">
        <v>678</v>
      </c>
      <c r="J82" s="106">
        <v>0</v>
      </c>
    </row>
    <row r="83" spans="1:10" ht="15">
      <c r="A83" s="102" t="s">
        <v>7</v>
      </c>
      <c r="C83" s="117" t="s">
        <v>729</v>
      </c>
      <c r="D83" s="108">
        <v>480</v>
      </c>
      <c r="E83" s="114" t="s">
        <v>731</v>
      </c>
      <c r="F83" s="73" t="s">
        <v>730</v>
      </c>
      <c r="G83" s="88">
        <v>480</v>
      </c>
      <c r="I83" s="117" t="s">
        <v>729</v>
      </c>
      <c r="J83" s="116">
        <f>'C04'!J84+'C04'!J85</f>
        <v>0</v>
      </c>
    </row>
    <row r="84" spans="1:10" ht="15">
      <c r="A84" s="102" t="s">
        <v>7</v>
      </c>
      <c r="C84" s="115" t="s">
        <v>726</v>
      </c>
      <c r="D84" s="108">
        <v>490</v>
      </c>
      <c r="E84" s="114" t="s">
        <v>728</v>
      </c>
      <c r="F84" s="73" t="s">
        <v>727</v>
      </c>
      <c r="G84" s="88">
        <v>490</v>
      </c>
      <c r="I84" s="115" t="s">
        <v>726</v>
      </c>
      <c r="J84" s="106">
        <v>0</v>
      </c>
    </row>
    <row r="85" spans="1:10" ht="15">
      <c r="A85" s="102" t="s">
        <v>7</v>
      </c>
      <c r="C85" s="115" t="s">
        <v>669</v>
      </c>
      <c r="D85" s="108">
        <v>500</v>
      </c>
      <c r="E85" s="114" t="s">
        <v>725</v>
      </c>
      <c r="F85" s="73" t="s">
        <v>724</v>
      </c>
      <c r="G85" s="88">
        <v>500</v>
      </c>
      <c r="I85" s="115" t="s">
        <v>669</v>
      </c>
      <c r="J85" s="106">
        <v>0</v>
      </c>
    </row>
    <row r="86" spans="1:10" ht="15">
      <c r="A86" s="102" t="s">
        <v>7</v>
      </c>
      <c r="C86" s="117" t="s">
        <v>721</v>
      </c>
      <c r="D86" s="108">
        <v>501</v>
      </c>
      <c r="E86" s="114" t="s">
        <v>723</v>
      </c>
      <c r="F86" s="73" t="s">
        <v>722</v>
      </c>
      <c r="G86" s="88">
        <v>501</v>
      </c>
      <c r="I86" s="117" t="s">
        <v>721</v>
      </c>
      <c r="J86" s="116">
        <f>'C04'!J87+'C04'!J88</f>
        <v>0</v>
      </c>
    </row>
    <row r="87" spans="1:10" ht="15">
      <c r="A87" s="102" t="s">
        <v>7</v>
      </c>
      <c r="C87" s="115" t="s">
        <v>718</v>
      </c>
      <c r="D87" s="108">
        <v>502</v>
      </c>
      <c r="E87" s="114" t="s">
        <v>720</v>
      </c>
      <c r="F87" s="73" t="s">
        <v>719</v>
      </c>
      <c r="G87" s="88">
        <v>502</v>
      </c>
      <c r="I87" s="115" t="s">
        <v>718</v>
      </c>
      <c r="J87" s="106">
        <v>0</v>
      </c>
    </row>
    <row r="88" spans="1:10" ht="15">
      <c r="A88" s="102" t="s">
        <v>7</v>
      </c>
      <c r="C88" s="115" t="s">
        <v>660</v>
      </c>
      <c r="D88" s="108">
        <v>503</v>
      </c>
      <c r="E88" s="114" t="s">
        <v>717</v>
      </c>
      <c r="F88" s="73" t="s">
        <v>716</v>
      </c>
      <c r="G88" s="88">
        <v>503</v>
      </c>
      <c r="I88" s="115" t="s">
        <v>660</v>
      </c>
      <c r="J88" s="106">
        <v>0</v>
      </c>
    </row>
    <row r="89" spans="1:10" ht="30">
      <c r="A89" s="102" t="s">
        <v>7</v>
      </c>
      <c r="C89" s="110" t="s">
        <v>714</v>
      </c>
      <c r="D89" s="108">
        <v>510</v>
      </c>
      <c r="E89" s="114">
        <v>16</v>
      </c>
      <c r="F89" s="73" t="s">
        <v>715</v>
      </c>
      <c r="G89" s="88">
        <v>510</v>
      </c>
      <c r="I89" s="110" t="s">
        <v>714</v>
      </c>
      <c r="J89" s="116">
        <f>'C04'!J90+'C04'!J93+'C04'!J96</f>
        <v>0</v>
      </c>
    </row>
    <row r="90" spans="1:10" ht="15">
      <c r="A90" s="102" t="s">
        <v>7</v>
      </c>
      <c r="C90" s="117" t="s">
        <v>711</v>
      </c>
      <c r="D90" s="108">
        <v>520</v>
      </c>
      <c r="E90" s="114" t="s">
        <v>713</v>
      </c>
      <c r="F90" s="73" t="s">
        <v>712</v>
      </c>
      <c r="G90" s="88">
        <v>520</v>
      </c>
      <c r="I90" s="117" t="s">
        <v>711</v>
      </c>
      <c r="J90" s="116">
        <f>'C04'!J91+'C04'!J92</f>
        <v>0</v>
      </c>
    </row>
    <row r="91" spans="1:10" ht="15">
      <c r="A91" s="102" t="s">
        <v>7</v>
      </c>
      <c r="C91" s="115" t="s">
        <v>707</v>
      </c>
      <c r="D91" s="108" t="s">
        <v>710</v>
      </c>
      <c r="E91" s="114" t="s">
        <v>709</v>
      </c>
      <c r="F91" s="73" t="s">
        <v>708</v>
      </c>
      <c r="G91" s="88">
        <v>530</v>
      </c>
      <c r="I91" s="115" t="s">
        <v>707</v>
      </c>
      <c r="J91" s="106">
        <v>0</v>
      </c>
    </row>
    <row r="92" spans="1:10" ht="15">
      <c r="A92" s="102" t="s">
        <v>7</v>
      </c>
      <c r="C92" s="115" t="s">
        <v>678</v>
      </c>
      <c r="D92" s="108">
        <v>540</v>
      </c>
      <c r="E92" s="114" t="s">
        <v>706</v>
      </c>
      <c r="F92" s="73" t="s">
        <v>705</v>
      </c>
      <c r="G92" s="88">
        <v>540</v>
      </c>
      <c r="I92" s="115" t="s">
        <v>678</v>
      </c>
      <c r="J92" s="106">
        <v>0</v>
      </c>
    </row>
    <row r="93" spans="1:10" ht="15">
      <c r="A93" s="102" t="s">
        <v>7</v>
      </c>
      <c r="C93" s="117" t="s">
        <v>702</v>
      </c>
      <c r="D93" s="108">
        <v>550</v>
      </c>
      <c r="E93" s="114" t="s">
        <v>704</v>
      </c>
      <c r="F93" s="73" t="s">
        <v>703</v>
      </c>
      <c r="G93" s="88">
        <v>550</v>
      </c>
      <c r="I93" s="117" t="s">
        <v>702</v>
      </c>
      <c r="J93" s="116">
        <f>'C04'!J94+'C04'!J95</f>
        <v>0</v>
      </c>
    </row>
    <row r="94" spans="1:10" ht="15">
      <c r="A94" s="102" t="s">
        <v>7</v>
      </c>
      <c r="C94" s="115" t="s">
        <v>699</v>
      </c>
      <c r="D94" s="108">
        <v>560</v>
      </c>
      <c r="E94" s="114" t="s">
        <v>701</v>
      </c>
      <c r="F94" s="73" t="s">
        <v>700</v>
      </c>
      <c r="G94" s="88">
        <v>560</v>
      </c>
      <c r="I94" s="115" t="s">
        <v>699</v>
      </c>
      <c r="J94" s="106">
        <v>0</v>
      </c>
    </row>
    <row r="95" spans="1:10" ht="15">
      <c r="A95" s="102" t="s">
        <v>7</v>
      </c>
      <c r="C95" s="115" t="s">
        <v>669</v>
      </c>
      <c r="D95" s="108">
        <v>570</v>
      </c>
      <c r="E95" s="114" t="s">
        <v>698</v>
      </c>
      <c r="F95" s="73" t="s">
        <v>697</v>
      </c>
      <c r="G95" s="88">
        <v>570</v>
      </c>
      <c r="I95" s="115" t="s">
        <v>669</v>
      </c>
      <c r="J95" s="106">
        <v>0</v>
      </c>
    </row>
    <row r="96" spans="1:10" ht="15">
      <c r="A96" s="102" t="s">
        <v>7</v>
      </c>
      <c r="C96" s="117" t="s">
        <v>694</v>
      </c>
      <c r="D96" s="108">
        <v>571</v>
      </c>
      <c r="E96" s="114" t="s">
        <v>696</v>
      </c>
      <c r="F96" s="73" t="s">
        <v>695</v>
      </c>
      <c r="G96" s="88">
        <v>571</v>
      </c>
      <c r="I96" s="117" t="s">
        <v>694</v>
      </c>
      <c r="J96" s="116">
        <f>'C04'!J97+'C04'!J98</f>
        <v>0</v>
      </c>
    </row>
    <row r="97" spans="1:10" ht="15">
      <c r="A97" s="102" t="s">
        <v>7</v>
      </c>
      <c r="C97" s="115" t="s">
        <v>691</v>
      </c>
      <c r="D97" s="108">
        <v>572</v>
      </c>
      <c r="E97" s="114" t="s">
        <v>693</v>
      </c>
      <c r="F97" s="73" t="s">
        <v>692</v>
      </c>
      <c r="G97" s="88">
        <v>572</v>
      </c>
      <c r="I97" s="115" t="s">
        <v>691</v>
      </c>
      <c r="J97" s="106">
        <v>0</v>
      </c>
    </row>
    <row r="98" spans="1:10" ht="15">
      <c r="A98" s="102" t="s">
        <v>7</v>
      </c>
      <c r="C98" s="115" t="s">
        <v>660</v>
      </c>
      <c r="D98" s="108">
        <v>573</v>
      </c>
      <c r="E98" s="114" t="s">
        <v>690</v>
      </c>
      <c r="F98" s="73" t="s">
        <v>689</v>
      </c>
      <c r="G98" s="88">
        <v>573</v>
      </c>
      <c r="I98" s="115" t="s">
        <v>660</v>
      </c>
      <c r="J98" s="106">
        <v>0</v>
      </c>
    </row>
    <row r="99" spans="1:10" ht="30">
      <c r="A99" s="102" t="s">
        <v>7</v>
      </c>
      <c r="C99" s="110" t="s">
        <v>687</v>
      </c>
      <c r="D99" s="108">
        <v>580</v>
      </c>
      <c r="E99" s="111">
        <v>17</v>
      </c>
      <c r="F99" s="73" t="s">
        <v>688</v>
      </c>
      <c r="G99" s="88">
        <v>580</v>
      </c>
      <c r="I99" s="110" t="s">
        <v>687</v>
      </c>
      <c r="J99" s="116">
        <f>'C04'!J100+'C04'!J103+'C04'!J106</f>
        <v>0</v>
      </c>
    </row>
    <row r="100" spans="1:10" ht="15">
      <c r="A100" s="102" t="s">
        <v>7</v>
      </c>
      <c r="C100" s="117" t="s">
        <v>684</v>
      </c>
      <c r="D100" s="108">
        <v>590</v>
      </c>
      <c r="E100" s="111" t="s">
        <v>686</v>
      </c>
      <c r="F100" s="73" t="s">
        <v>685</v>
      </c>
      <c r="G100" s="88">
        <v>590</v>
      </c>
      <c r="I100" s="117" t="s">
        <v>684</v>
      </c>
      <c r="J100" s="116">
        <f>'C04'!J101+'C04'!J102</f>
        <v>0</v>
      </c>
    </row>
    <row r="101" spans="1:10" ht="15">
      <c r="A101" s="102" t="s">
        <v>7</v>
      </c>
      <c r="C101" s="115" t="s">
        <v>681</v>
      </c>
      <c r="D101" s="108">
        <v>600</v>
      </c>
      <c r="E101" s="111" t="s">
        <v>683</v>
      </c>
      <c r="F101" s="73" t="s">
        <v>682</v>
      </c>
      <c r="G101" s="88">
        <v>600</v>
      </c>
      <c r="I101" s="115" t="s">
        <v>681</v>
      </c>
      <c r="J101" s="106">
        <v>0</v>
      </c>
    </row>
    <row r="102" spans="1:10" ht="15">
      <c r="A102" s="102" t="s">
        <v>7</v>
      </c>
      <c r="C102" s="115" t="s">
        <v>678</v>
      </c>
      <c r="D102" s="108">
        <v>610</v>
      </c>
      <c r="E102" s="111" t="s">
        <v>680</v>
      </c>
      <c r="F102" s="73" t="s">
        <v>679</v>
      </c>
      <c r="G102" s="88">
        <v>610</v>
      </c>
      <c r="I102" s="115" t="s">
        <v>678</v>
      </c>
      <c r="J102" s="106">
        <v>0</v>
      </c>
    </row>
    <row r="103" spans="1:10" ht="15">
      <c r="A103" s="102" t="s">
        <v>7</v>
      </c>
      <c r="C103" s="117" t="s">
        <v>675</v>
      </c>
      <c r="D103" s="108">
        <v>620</v>
      </c>
      <c r="E103" s="111" t="s">
        <v>677</v>
      </c>
      <c r="F103" s="73" t="s">
        <v>676</v>
      </c>
      <c r="G103" s="88">
        <v>620</v>
      </c>
      <c r="I103" s="117" t="s">
        <v>675</v>
      </c>
      <c r="J103" s="116">
        <f>'C04'!J104+'C04'!J105</f>
        <v>0</v>
      </c>
    </row>
    <row r="104" spans="1:10" ht="15">
      <c r="A104" s="102" t="s">
        <v>7</v>
      </c>
      <c r="C104" s="115" t="s">
        <v>672</v>
      </c>
      <c r="D104" s="108">
        <v>630</v>
      </c>
      <c r="E104" s="111" t="s">
        <v>674</v>
      </c>
      <c r="F104" s="73" t="s">
        <v>673</v>
      </c>
      <c r="G104" s="88">
        <v>630</v>
      </c>
      <c r="I104" s="115" t="s">
        <v>672</v>
      </c>
      <c r="J104" s="106">
        <v>0</v>
      </c>
    </row>
    <row r="105" spans="1:10" ht="15">
      <c r="A105" s="102" t="s">
        <v>7</v>
      </c>
      <c r="C105" s="115" t="s">
        <v>669</v>
      </c>
      <c r="D105" s="108">
        <v>640</v>
      </c>
      <c r="E105" s="111" t="s">
        <v>671</v>
      </c>
      <c r="F105" s="73" t="s">
        <v>670</v>
      </c>
      <c r="G105" s="88">
        <v>640</v>
      </c>
      <c r="I105" s="115" t="s">
        <v>669</v>
      </c>
      <c r="J105" s="106">
        <v>0</v>
      </c>
    </row>
    <row r="106" spans="1:10" ht="15">
      <c r="A106" s="102" t="s">
        <v>7</v>
      </c>
      <c r="C106" s="117" t="s">
        <v>666</v>
      </c>
      <c r="D106" s="108">
        <v>641</v>
      </c>
      <c r="E106" s="111" t="s">
        <v>668</v>
      </c>
      <c r="F106" s="73" t="s">
        <v>667</v>
      </c>
      <c r="G106" s="88">
        <v>641</v>
      </c>
      <c r="I106" s="117" t="s">
        <v>666</v>
      </c>
      <c r="J106" s="116">
        <f>'C04'!J107+'C04'!J108</f>
        <v>0</v>
      </c>
    </row>
    <row r="107" spans="1:10" ht="15">
      <c r="A107" s="102" t="s">
        <v>7</v>
      </c>
      <c r="C107" s="115" t="s">
        <v>663</v>
      </c>
      <c r="D107" s="108">
        <v>642</v>
      </c>
      <c r="E107" s="111" t="s">
        <v>665</v>
      </c>
      <c r="F107" s="73" t="s">
        <v>664</v>
      </c>
      <c r="G107" s="88">
        <v>642</v>
      </c>
      <c r="I107" s="115" t="s">
        <v>663</v>
      </c>
      <c r="J107" s="106">
        <v>0</v>
      </c>
    </row>
    <row r="108" spans="1:10" ht="15">
      <c r="A108" s="102" t="s">
        <v>7</v>
      </c>
      <c r="C108" s="115" t="s">
        <v>660</v>
      </c>
      <c r="D108" s="108">
        <v>643</v>
      </c>
      <c r="E108" s="111" t="s">
        <v>662</v>
      </c>
      <c r="F108" s="73" t="s">
        <v>661</v>
      </c>
      <c r="G108" s="88">
        <v>643</v>
      </c>
      <c r="I108" s="115" t="s">
        <v>660</v>
      </c>
      <c r="J108" s="106">
        <v>0</v>
      </c>
    </row>
    <row r="109" spans="1:10" ht="15">
      <c r="A109" s="102" t="s">
        <v>318</v>
      </c>
      <c r="D109" s="151" t="s">
        <v>659</v>
      </c>
      <c r="E109" s="152"/>
      <c r="F109" s="152"/>
      <c r="G109" s="152"/>
      <c r="H109" s="152"/>
      <c r="I109" s="152"/>
      <c r="J109" s="153"/>
    </row>
    <row r="110" spans="1:10" ht="30">
      <c r="A110" s="102" t="s">
        <v>7</v>
      </c>
      <c r="C110" s="110" t="s">
        <v>657</v>
      </c>
      <c r="D110" s="108">
        <v>650</v>
      </c>
      <c r="E110" s="114">
        <v>18</v>
      </c>
      <c r="F110" s="73" t="s">
        <v>658</v>
      </c>
      <c r="G110" s="88">
        <v>650</v>
      </c>
      <c r="I110" s="110" t="s">
        <v>657</v>
      </c>
      <c r="J110" s="106">
        <v>0</v>
      </c>
    </row>
    <row r="111" spans="1:10" ht="30">
      <c r="A111" s="102" t="s">
        <v>7</v>
      </c>
      <c r="C111" s="110" t="s">
        <v>655</v>
      </c>
      <c r="D111" s="108">
        <v>660</v>
      </c>
      <c r="E111" s="114">
        <v>19</v>
      </c>
      <c r="F111" s="73" t="s">
        <v>656</v>
      </c>
      <c r="G111" s="88">
        <v>660</v>
      </c>
      <c r="I111" s="110" t="s">
        <v>655</v>
      </c>
      <c r="J111" s="106">
        <v>0</v>
      </c>
    </row>
    <row r="112" spans="1:10" ht="30">
      <c r="A112" s="102" t="s">
        <v>7</v>
      </c>
      <c r="C112" s="110" t="s">
        <v>653</v>
      </c>
      <c r="D112" s="108">
        <v>670</v>
      </c>
      <c r="E112" s="114">
        <v>20</v>
      </c>
      <c r="F112" s="73" t="s">
        <v>654</v>
      </c>
      <c r="G112" s="88">
        <v>670</v>
      </c>
      <c r="I112" s="110" t="s">
        <v>653</v>
      </c>
      <c r="J112" s="106">
        <v>0</v>
      </c>
    </row>
    <row r="113" spans="1:10" ht="15">
      <c r="A113" s="102" t="s">
        <v>318</v>
      </c>
      <c r="D113" s="151" t="s">
        <v>652</v>
      </c>
      <c r="E113" s="152"/>
      <c r="F113" s="152"/>
      <c r="G113" s="152"/>
      <c r="H113" s="152"/>
      <c r="I113" s="152"/>
      <c r="J113" s="153"/>
    </row>
    <row r="114" spans="1:10" ht="30">
      <c r="A114" s="102" t="s">
        <v>7</v>
      </c>
      <c r="C114" s="110" t="s">
        <v>650</v>
      </c>
      <c r="D114" s="108">
        <v>680</v>
      </c>
      <c r="E114" s="114">
        <v>21</v>
      </c>
      <c r="F114" s="73" t="s">
        <v>651</v>
      </c>
      <c r="G114" s="88">
        <v>680</v>
      </c>
      <c r="I114" s="110" t="s">
        <v>650</v>
      </c>
      <c r="J114" s="106">
        <v>0</v>
      </c>
    </row>
    <row r="115" spans="1:10" ht="30">
      <c r="A115" s="102" t="s">
        <v>7</v>
      </c>
      <c r="C115" s="110" t="s">
        <v>648</v>
      </c>
      <c r="D115" s="108">
        <v>690</v>
      </c>
      <c r="E115" s="114">
        <v>22</v>
      </c>
      <c r="F115" s="73" t="s">
        <v>649</v>
      </c>
      <c r="G115" s="88">
        <v>690</v>
      </c>
      <c r="I115" s="110" t="s">
        <v>648</v>
      </c>
      <c r="J115" s="106">
        <v>0</v>
      </c>
    </row>
    <row r="116" spans="1:10" ht="30">
      <c r="A116" s="102" t="s">
        <v>7</v>
      </c>
      <c r="C116" s="110" t="s">
        <v>646</v>
      </c>
      <c r="D116" s="108">
        <v>700</v>
      </c>
      <c r="E116" s="114">
        <v>23</v>
      </c>
      <c r="F116" s="73" t="s">
        <v>647</v>
      </c>
      <c r="G116" s="88">
        <v>700</v>
      </c>
      <c r="I116" s="110" t="s">
        <v>646</v>
      </c>
      <c r="J116" s="106">
        <v>0</v>
      </c>
    </row>
    <row r="117" spans="1:10" ht="30">
      <c r="A117" s="102" t="s">
        <v>7</v>
      </c>
      <c r="C117" s="110" t="s">
        <v>644</v>
      </c>
      <c r="D117" s="108">
        <v>710</v>
      </c>
      <c r="E117" s="114">
        <v>24</v>
      </c>
      <c r="F117" s="73" t="s">
        <v>645</v>
      </c>
      <c r="G117" s="88">
        <v>710</v>
      </c>
      <c r="I117" s="110" t="s">
        <v>644</v>
      </c>
      <c r="J117" s="106">
        <v>0</v>
      </c>
    </row>
    <row r="118" spans="1:10" ht="30">
      <c r="A118" s="102" t="s">
        <v>7</v>
      </c>
      <c r="C118" s="110" t="s">
        <v>642</v>
      </c>
      <c r="D118" s="108">
        <v>720</v>
      </c>
      <c r="E118" s="114">
        <v>25</v>
      </c>
      <c r="F118" s="73" t="s">
        <v>643</v>
      </c>
      <c r="G118" s="88">
        <v>720</v>
      </c>
      <c r="I118" s="110" t="s">
        <v>642</v>
      </c>
      <c r="J118" s="106">
        <v>0</v>
      </c>
    </row>
    <row r="119" spans="1:10" ht="30">
      <c r="A119" s="102" t="s">
        <v>7</v>
      </c>
      <c r="C119" s="110" t="s">
        <v>640</v>
      </c>
      <c r="D119" s="108">
        <v>730</v>
      </c>
      <c r="E119" s="114">
        <v>26</v>
      </c>
      <c r="F119" s="73" t="s">
        <v>641</v>
      </c>
      <c r="G119" s="88">
        <v>730</v>
      </c>
      <c r="I119" s="110" t="s">
        <v>640</v>
      </c>
      <c r="J119" s="106">
        <v>0</v>
      </c>
    </row>
    <row r="120" spans="1:10" ht="15">
      <c r="A120" s="102" t="s">
        <v>318</v>
      </c>
      <c r="D120" s="151" t="s">
        <v>639</v>
      </c>
      <c r="E120" s="152"/>
      <c r="F120" s="152"/>
      <c r="G120" s="152"/>
      <c r="H120" s="152"/>
      <c r="I120" s="152"/>
      <c r="J120" s="153"/>
    </row>
    <row r="121" spans="1:10" ht="15">
      <c r="A121" s="102" t="s">
        <v>7</v>
      </c>
      <c r="C121" s="110" t="s">
        <v>637</v>
      </c>
      <c r="D121" s="108">
        <v>740</v>
      </c>
      <c r="E121" s="111">
        <v>27</v>
      </c>
      <c r="F121" s="73" t="s">
        <v>638</v>
      </c>
      <c r="G121" s="88">
        <v>740</v>
      </c>
      <c r="I121" s="110" t="s">
        <v>637</v>
      </c>
      <c r="J121" s="106">
        <v>10099</v>
      </c>
    </row>
    <row r="122" spans="1:10" ht="15">
      <c r="A122" s="102" t="s">
        <v>7</v>
      </c>
      <c r="C122" s="110" t="s">
        <v>635</v>
      </c>
      <c r="D122" s="108">
        <v>750</v>
      </c>
      <c r="E122" s="113"/>
      <c r="F122" s="73" t="s">
        <v>636</v>
      </c>
      <c r="G122" s="88">
        <v>750</v>
      </c>
      <c r="I122" s="110" t="s">
        <v>635</v>
      </c>
      <c r="J122" s="106">
        <v>10008</v>
      </c>
    </row>
    <row r="123" spans="1:10" ht="30">
      <c r="A123" s="102" t="s">
        <v>7</v>
      </c>
      <c r="C123" s="110" t="s">
        <v>633</v>
      </c>
      <c r="D123" s="108">
        <v>760</v>
      </c>
      <c r="E123" s="113"/>
      <c r="F123" s="73" t="s">
        <v>634</v>
      </c>
      <c r="G123" s="88">
        <v>760</v>
      </c>
      <c r="I123" s="110" t="s">
        <v>633</v>
      </c>
      <c r="J123" s="106">
        <v>0</v>
      </c>
    </row>
    <row r="124" spans="1:10" ht="15">
      <c r="A124" s="102" t="s">
        <v>7</v>
      </c>
      <c r="C124" s="110" t="s">
        <v>631</v>
      </c>
      <c r="D124" s="108">
        <v>770</v>
      </c>
      <c r="E124" s="113"/>
      <c r="F124" s="73" t="s">
        <v>632</v>
      </c>
      <c r="G124" s="88">
        <v>770</v>
      </c>
      <c r="I124" s="110" t="s">
        <v>631</v>
      </c>
      <c r="J124" s="106">
        <v>91</v>
      </c>
    </row>
    <row r="125" spans="1:10" ht="15">
      <c r="A125" s="102" t="s">
        <v>7</v>
      </c>
      <c r="C125" s="110" t="s">
        <v>629</v>
      </c>
      <c r="D125" s="108">
        <v>780</v>
      </c>
      <c r="E125" s="111"/>
      <c r="F125" s="73" t="s">
        <v>630</v>
      </c>
      <c r="G125" s="88">
        <v>780</v>
      </c>
      <c r="I125" s="110" t="s">
        <v>629</v>
      </c>
      <c r="J125" s="106">
        <v>0</v>
      </c>
    </row>
    <row r="126" spans="1:10" ht="15">
      <c r="A126" s="102" t="s">
        <v>7</v>
      </c>
      <c r="C126" s="103" t="s">
        <v>627</v>
      </c>
      <c r="D126" s="108">
        <v>790</v>
      </c>
      <c r="E126" s="109"/>
      <c r="F126" s="73" t="s">
        <v>628</v>
      </c>
      <c r="G126" s="88">
        <v>790</v>
      </c>
      <c r="I126" s="103" t="s">
        <v>627</v>
      </c>
      <c r="J126" s="106">
        <v>0</v>
      </c>
    </row>
    <row r="127" spans="1:10" ht="15">
      <c r="A127" s="102" t="s">
        <v>7</v>
      </c>
      <c r="C127" s="103" t="s">
        <v>625</v>
      </c>
      <c r="D127" s="108">
        <v>800</v>
      </c>
      <c r="E127" s="112"/>
      <c r="F127" s="73" t="s">
        <v>626</v>
      </c>
      <c r="G127" s="88">
        <v>800</v>
      </c>
      <c r="I127" s="103" t="s">
        <v>625</v>
      </c>
      <c r="J127" s="106">
        <v>0</v>
      </c>
    </row>
    <row r="128" spans="1:10" ht="15">
      <c r="A128" s="102" t="s">
        <v>7</v>
      </c>
      <c r="C128" s="103" t="s">
        <v>623</v>
      </c>
      <c r="D128" s="108">
        <v>810</v>
      </c>
      <c r="E128" s="112"/>
      <c r="F128" s="73" t="s">
        <v>624</v>
      </c>
      <c r="G128" s="88">
        <v>810</v>
      </c>
      <c r="I128" s="103" t="s">
        <v>623</v>
      </c>
      <c r="J128" s="106">
        <v>0</v>
      </c>
    </row>
    <row r="129" spans="1:10" ht="15">
      <c r="A129" s="102" t="s">
        <v>318</v>
      </c>
      <c r="D129" s="151" t="s">
        <v>622</v>
      </c>
      <c r="E129" s="152"/>
      <c r="F129" s="152"/>
      <c r="G129" s="152"/>
      <c r="H129" s="152"/>
      <c r="I129" s="152"/>
      <c r="J129" s="153"/>
    </row>
    <row r="130" spans="1:10" ht="15">
      <c r="A130" s="102" t="s">
        <v>7</v>
      </c>
      <c r="C130" s="110" t="s">
        <v>620</v>
      </c>
      <c r="D130" s="108">
        <v>820</v>
      </c>
      <c r="E130" s="111">
        <v>28</v>
      </c>
      <c r="F130" s="73" t="s">
        <v>621</v>
      </c>
      <c r="G130" s="88">
        <v>820</v>
      </c>
      <c r="I130" s="110" t="s">
        <v>620</v>
      </c>
      <c r="J130" s="106">
        <v>0</v>
      </c>
    </row>
    <row r="131" spans="1:10" ht="15">
      <c r="A131" s="102" t="s">
        <v>318</v>
      </c>
      <c r="D131" s="151" t="s">
        <v>619</v>
      </c>
      <c r="E131" s="152"/>
      <c r="F131" s="152"/>
      <c r="G131" s="152"/>
      <c r="H131" s="152"/>
      <c r="I131" s="152"/>
      <c r="J131" s="153"/>
    </row>
    <row r="132" spans="1:10" ht="15">
      <c r="A132" s="102" t="s">
        <v>7</v>
      </c>
      <c r="C132" s="110" t="s">
        <v>617</v>
      </c>
      <c r="D132" s="108">
        <v>830</v>
      </c>
      <c r="E132" s="111">
        <v>29</v>
      </c>
      <c r="F132" s="73" t="s">
        <v>618</v>
      </c>
      <c r="G132" s="88">
        <v>830</v>
      </c>
      <c r="I132" s="110" t="s">
        <v>617</v>
      </c>
      <c r="J132" s="106">
        <v>0</v>
      </c>
    </row>
    <row r="133" spans="1:10" ht="15">
      <c r="A133" s="102" t="s">
        <v>7</v>
      </c>
      <c r="C133" s="110" t="s">
        <v>615</v>
      </c>
      <c r="D133" s="108">
        <v>840</v>
      </c>
      <c r="E133" s="111">
        <v>30</v>
      </c>
      <c r="F133" s="73" t="s">
        <v>616</v>
      </c>
      <c r="G133" s="88">
        <v>840</v>
      </c>
      <c r="I133" s="110" t="s">
        <v>615</v>
      </c>
      <c r="J133" s="106">
        <v>0</v>
      </c>
    </row>
    <row r="134" spans="1:10" ht="15">
      <c r="A134" s="102" t="s">
        <v>318</v>
      </c>
      <c r="D134" s="151" t="s">
        <v>614</v>
      </c>
      <c r="E134" s="152"/>
      <c r="F134" s="152"/>
      <c r="G134" s="152"/>
      <c r="H134" s="152"/>
      <c r="I134" s="152"/>
      <c r="J134" s="153"/>
    </row>
    <row r="135" spans="1:10" ht="15">
      <c r="A135" s="102" t="s">
        <v>7</v>
      </c>
      <c r="C135" s="103" t="s">
        <v>612</v>
      </c>
      <c r="D135" s="108">
        <v>850</v>
      </c>
      <c r="E135" s="109">
        <v>31</v>
      </c>
      <c r="F135" s="73" t="s">
        <v>613</v>
      </c>
      <c r="G135" s="88">
        <v>850</v>
      </c>
      <c r="I135" s="103" t="s">
        <v>612</v>
      </c>
      <c r="J135" s="106">
        <v>250432</v>
      </c>
    </row>
    <row r="136" spans="1:10" ht="15.75" thickBot="1">
      <c r="A136" s="102" t="s">
        <v>7</v>
      </c>
      <c r="C136" s="91" t="s">
        <v>610</v>
      </c>
      <c r="D136" s="108">
        <v>860</v>
      </c>
      <c r="E136" s="107">
        <v>32</v>
      </c>
      <c r="F136" s="73" t="s">
        <v>611</v>
      </c>
      <c r="G136" s="88">
        <v>860</v>
      </c>
      <c r="I136" s="99" t="s">
        <v>610</v>
      </c>
      <c r="J136" s="106">
        <v>643769</v>
      </c>
    </row>
    <row r="137" spans="1:10" ht="15">
      <c r="A137" s="102" t="s">
        <v>318</v>
      </c>
      <c r="D137" s="105" t="s">
        <v>609</v>
      </c>
      <c r="E137" s="159"/>
      <c r="F137" s="160"/>
      <c r="G137" s="160"/>
      <c r="H137" s="160"/>
      <c r="I137" s="160"/>
      <c r="J137" s="161"/>
    </row>
    <row r="138" spans="1:10" ht="15">
      <c r="A138" s="102" t="s">
        <v>7</v>
      </c>
      <c r="C138" s="103" t="s">
        <v>607</v>
      </c>
      <c r="D138" s="101">
        <v>870</v>
      </c>
      <c r="E138" s="104"/>
      <c r="F138" s="104" t="s">
        <v>608</v>
      </c>
      <c r="G138" s="104">
        <v>870</v>
      </c>
      <c r="H138" s="104"/>
      <c r="I138" s="103" t="s">
        <v>607</v>
      </c>
      <c r="J138" s="98">
        <v>0</v>
      </c>
    </row>
    <row r="139" spans="1:10" ht="15">
      <c r="A139" s="102" t="s">
        <v>7</v>
      </c>
      <c r="C139" s="103" t="s">
        <v>605</v>
      </c>
      <c r="D139" s="101">
        <v>880</v>
      </c>
      <c r="E139" s="104"/>
      <c r="F139" s="104" t="s">
        <v>606</v>
      </c>
      <c r="G139" s="104">
        <v>880</v>
      </c>
      <c r="H139" s="104"/>
      <c r="I139" s="103" t="s">
        <v>605</v>
      </c>
      <c r="J139" s="98">
        <v>0</v>
      </c>
    </row>
    <row r="140" spans="1:10" ht="15.75" thickBot="1">
      <c r="A140" s="102" t="s">
        <v>7</v>
      </c>
      <c r="C140" s="99" t="s">
        <v>603</v>
      </c>
      <c r="D140" s="101">
        <v>890</v>
      </c>
      <c r="E140" s="100"/>
      <c r="F140" s="100" t="s">
        <v>604</v>
      </c>
      <c r="G140" s="100">
        <v>890</v>
      </c>
      <c r="H140" s="100"/>
      <c r="I140" s="99" t="s">
        <v>603</v>
      </c>
      <c r="J140" s="98">
        <v>0</v>
      </c>
    </row>
    <row r="141" spans="1:10" ht="30.75" thickBot="1">
      <c r="A141" s="97" t="s">
        <v>7</v>
      </c>
      <c r="B141" s="96"/>
      <c r="C141" s="95" t="s">
        <v>601</v>
      </c>
      <c r="D141" s="94">
        <v>900</v>
      </c>
      <c r="E141" s="93"/>
      <c r="F141" s="92" t="s">
        <v>602</v>
      </c>
      <c r="G141" s="92">
        <v>900</v>
      </c>
      <c r="H141" s="92"/>
      <c r="I141" s="91" t="s">
        <v>601</v>
      </c>
      <c r="J141" s="90">
        <v>0</v>
      </c>
    </row>
  </sheetData>
  <sheetProtection sheet="1" objects="1" scenarios="1"/>
  <mergeCells count="14">
    <mergeCell ref="E137:J137"/>
    <mergeCell ref="D113:J113"/>
    <mergeCell ref="D120:J120"/>
    <mergeCell ref="D129:J129"/>
    <mergeCell ref="D9:I9"/>
    <mergeCell ref="D131:J131"/>
    <mergeCell ref="D134:J134"/>
    <mergeCell ref="D18:I18"/>
    <mergeCell ref="D28:J28"/>
    <mergeCell ref="D41:J41"/>
    <mergeCell ref="D47:J47"/>
    <mergeCell ref="D78:J78"/>
    <mergeCell ref="D109:J109"/>
    <mergeCell ref="D13:J13"/>
  </mergeCells>
  <printOptions horizontalCentered="1"/>
  <pageMargins left="0.7086614173228347" right="0.7086614173228347" top="0.5511811023622047" bottom="0.5511811023622047" header="0.31496062992125984" footer="0.31496062992125984"/>
  <pageSetup fitToHeight="2" fitToWidth="2" horizontalDpi="600" verticalDpi="600" orientation="portrait" paperSize="9" scale="5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polak</cp:lastModifiedBy>
  <cp:lastPrinted>2015-07-08T08:24:22Z</cp:lastPrinted>
  <dcterms:created xsi:type="dcterms:W3CDTF">2014-03-04T14:02:14Z</dcterms:created>
  <dcterms:modified xsi:type="dcterms:W3CDTF">2016-03-11T12:50:05Z</dcterms:modified>
  <cp:category/>
  <cp:version/>
  <cp:contentType/>
  <cp:contentStatus/>
</cp:coreProperties>
</file>